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ooth\OneDrive - KDE - Staff\Work\"/>
    </mc:Choice>
  </mc:AlternateContent>
  <bookViews>
    <workbookView xWindow="0" yWindow="0" windowWidth="19200" windowHeight="11595" tabRatio="918" activeTab="1"/>
  </bookViews>
  <sheets>
    <sheet name="Summary Data" sheetId="4" r:id="rId1"/>
    <sheet name="All Students" sheetId="1" r:id="rId2"/>
    <sheet name="ECE Only" sheetId="5" r:id="rId3"/>
    <sheet name="At Risk Only" sheetId="6" r:id="rId4"/>
    <sheet name="CEIS Only" sheetId="3" r:id="rId5"/>
    <sheet name="LEP Only" sheetId="2" r:id="rId6"/>
    <sheet name="Chart Data Page" sheetId="7" r:id="rId7"/>
    <sheet name="% of Total Absent Days" sheetId="31" r:id="rId8"/>
    <sheet name="% Total Absent Elementary" sheetId="34" r:id="rId9"/>
    <sheet name="% Total Absent MS" sheetId="35" r:id="rId10"/>
    <sheet name="% Total Absent HS" sheetId="36" r:id="rId11"/>
    <sheet name="Total Absent Days by Level" sheetId="32" r:id="rId12"/>
    <sheet name="Lost Seek Funding by Level" sheetId="33" r:id="rId13"/>
    <sheet name="Lost Instructional Hours by Lev" sheetId="37" r:id="rId14"/>
    <sheet name="Chronically Absent Students" sheetId="38" r:id="rId15"/>
  </sheets>
  <definedNames>
    <definedName name="_xlnm.Print_Area" localSheetId="1">'All Students'!$A$1:$AE$23</definedName>
    <definedName name="_xlnm.Print_Area" localSheetId="0">'Summary Data'!$A$1:$V$128</definedName>
    <definedName name="_xlnm.Print_Titles" localSheetId="1">'All Students'!$A:$B,'All Students'!$1:$1</definedName>
    <definedName name="_xlnm.Print_Titles" localSheetId="3">'At Risk Only'!$A:$B,'At Risk Only'!$1:$3</definedName>
    <definedName name="_xlnm.Print_Titles" localSheetId="4">'CEIS Only'!$A:$B,'CEIS Only'!$1:$3</definedName>
    <definedName name="_xlnm.Print_Titles" localSheetId="2">'ECE Only'!$A:$B,'ECE Only'!$1:$3</definedName>
    <definedName name="_xlnm.Print_Titles" localSheetId="5">'LEP Only'!$A:$B,'LEP Only'!$1:$3</definedName>
    <definedName name="_xlnm.Print_Titles" localSheetId="0">'Summary Data'!$A:$B,'Summary Data'!$1:$5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6" i="6" l="1"/>
  <c r="H116" i="5"/>
  <c r="H116" i="3"/>
  <c r="H116" i="2"/>
  <c r="AE107" i="2"/>
  <c r="AE100" i="2"/>
  <c r="AE94" i="2"/>
  <c r="AE88" i="2"/>
  <c r="AE82" i="2"/>
  <c r="AE78" i="2"/>
  <c r="AE74" i="2"/>
  <c r="AE70" i="2"/>
  <c r="AE66" i="2"/>
  <c r="AE59" i="2"/>
  <c r="AE52" i="2"/>
  <c r="AE45" i="2"/>
  <c r="AE38" i="2"/>
  <c r="AE31" i="2"/>
  <c r="AE24" i="2"/>
  <c r="AE17" i="2"/>
  <c r="AE10" i="2"/>
  <c r="AB107" i="2"/>
  <c r="AB100" i="2"/>
  <c r="AB94" i="2"/>
  <c r="AB88" i="2"/>
  <c r="AB82" i="2"/>
  <c r="AB78" i="2"/>
  <c r="AB74" i="2"/>
  <c r="AB70" i="2"/>
  <c r="AB66" i="2"/>
  <c r="AB59" i="2"/>
  <c r="AB52" i="2"/>
  <c r="AB45" i="2"/>
  <c r="AB38" i="2"/>
  <c r="AB31" i="2"/>
  <c r="AB24" i="2"/>
  <c r="AB17" i="2"/>
  <c r="AB10" i="2"/>
  <c r="AB113" i="2" s="1"/>
  <c r="Y107" i="2"/>
  <c r="Y100" i="2"/>
  <c r="Y94" i="2"/>
  <c r="Y88" i="2"/>
  <c r="Y82" i="2"/>
  <c r="Y78" i="2"/>
  <c r="Y74" i="2"/>
  <c r="Y70" i="2"/>
  <c r="Y66" i="2"/>
  <c r="Y59" i="2"/>
  <c r="Y52" i="2"/>
  <c r="Y45" i="2"/>
  <c r="Y38" i="2"/>
  <c r="Y31" i="2"/>
  <c r="Y24" i="2"/>
  <c r="Y17" i="2"/>
  <c r="Y10" i="2"/>
  <c r="Y113" i="2" s="1"/>
  <c r="V107" i="2"/>
  <c r="V100" i="2"/>
  <c r="V94" i="2"/>
  <c r="V88" i="2"/>
  <c r="V82" i="2"/>
  <c r="V78" i="2"/>
  <c r="V74" i="2"/>
  <c r="V70" i="2"/>
  <c r="V66" i="2"/>
  <c r="V59" i="2"/>
  <c r="V52" i="2"/>
  <c r="V45" i="2"/>
  <c r="V38" i="2"/>
  <c r="V31" i="2"/>
  <c r="V24" i="2"/>
  <c r="V17" i="2"/>
  <c r="V10" i="2"/>
  <c r="V113" i="2" s="1"/>
  <c r="S107" i="2"/>
  <c r="S100" i="2"/>
  <c r="S94" i="2"/>
  <c r="S88" i="2"/>
  <c r="S82" i="2"/>
  <c r="S78" i="2"/>
  <c r="S74" i="2"/>
  <c r="S70" i="2"/>
  <c r="S66" i="2"/>
  <c r="S59" i="2"/>
  <c r="S52" i="2"/>
  <c r="S45" i="2"/>
  <c r="S38" i="2"/>
  <c r="S31" i="2"/>
  <c r="S24" i="2"/>
  <c r="S17" i="2"/>
  <c r="S10" i="2"/>
  <c r="P107" i="2"/>
  <c r="P100" i="2"/>
  <c r="P94" i="2"/>
  <c r="P88" i="2"/>
  <c r="P82" i="2"/>
  <c r="P78" i="2"/>
  <c r="P74" i="2"/>
  <c r="P70" i="2"/>
  <c r="P66" i="2"/>
  <c r="P59" i="2"/>
  <c r="P52" i="2"/>
  <c r="P45" i="2"/>
  <c r="P38" i="2"/>
  <c r="P31" i="2"/>
  <c r="P24" i="2"/>
  <c r="P17" i="2"/>
  <c r="P10" i="2"/>
  <c r="P113" i="2" s="1"/>
  <c r="M107" i="2"/>
  <c r="M100" i="2"/>
  <c r="M94" i="2"/>
  <c r="M88" i="2"/>
  <c r="M82" i="2"/>
  <c r="M78" i="2"/>
  <c r="M74" i="2"/>
  <c r="M70" i="2"/>
  <c r="M66" i="2"/>
  <c r="M59" i="2"/>
  <c r="M52" i="2"/>
  <c r="M45" i="2"/>
  <c r="M38" i="2"/>
  <c r="M31" i="2"/>
  <c r="M24" i="2"/>
  <c r="M17" i="2"/>
  <c r="M10" i="2"/>
  <c r="M113" i="2" s="1"/>
  <c r="J107" i="2"/>
  <c r="J100" i="2"/>
  <c r="J94" i="2"/>
  <c r="J88" i="2"/>
  <c r="J82" i="2"/>
  <c r="J78" i="2"/>
  <c r="J74" i="2"/>
  <c r="J70" i="2"/>
  <c r="J66" i="2"/>
  <c r="J59" i="2"/>
  <c r="J52" i="2"/>
  <c r="J45" i="2"/>
  <c r="J38" i="2"/>
  <c r="J31" i="2"/>
  <c r="J24" i="2"/>
  <c r="J17" i="2"/>
  <c r="J10" i="2"/>
  <c r="J113" i="2" s="1"/>
  <c r="G107" i="2"/>
  <c r="G100" i="2"/>
  <c r="G94" i="2"/>
  <c r="G88" i="2"/>
  <c r="G82" i="2"/>
  <c r="G78" i="2"/>
  <c r="G74" i="2"/>
  <c r="G70" i="2"/>
  <c r="G66" i="2"/>
  <c r="G59" i="2"/>
  <c r="G52" i="2"/>
  <c r="G45" i="2"/>
  <c r="G38" i="2"/>
  <c r="G31" i="2"/>
  <c r="G24" i="2"/>
  <c r="G17" i="2"/>
  <c r="G10" i="2"/>
  <c r="AE107" i="3"/>
  <c r="AE100" i="3"/>
  <c r="AE94" i="3"/>
  <c r="AE88" i="3"/>
  <c r="AE82" i="3"/>
  <c r="AE78" i="3"/>
  <c r="AE74" i="3"/>
  <c r="AE70" i="3"/>
  <c r="AE66" i="3"/>
  <c r="AE59" i="3"/>
  <c r="AE52" i="3"/>
  <c r="AE45" i="3"/>
  <c r="AE38" i="3"/>
  <c r="AE31" i="3"/>
  <c r="AE24" i="3"/>
  <c r="AE17" i="3"/>
  <c r="AE10" i="3"/>
  <c r="AB107" i="3"/>
  <c r="AB100" i="3"/>
  <c r="AB94" i="3"/>
  <c r="AB88" i="3"/>
  <c r="AB82" i="3"/>
  <c r="AB78" i="3"/>
  <c r="AB74" i="3"/>
  <c r="AB70" i="3"/>
  <c r="AB66" i="3"/>
  <c r="AB59" i="3"/>
  <c r="AB52" i="3"/>
  <c r="AB45" i="3"/>
  <c r="AB38" i="3"/>
  <c r="AB31" i="3"/>
  <c r="AB24" i="3"/>
  <c r="AB17" i="3"/>
  <c r="AB10" i="3"/>
  <c r="AB113" i="3" s="1"/>
  <c r="Y107" i="3"/>
  <c r="Y100" i="3"/>
  <c r="Y94" i="3"/>
  <c r="Y88" i="3"/>
  <c r="Y82" i="3"/>
  <c r="Y78" i="3"/>
  <c r="Y74" i="3"/>
  <c r="Y70" i="3"/>
  <c r="Y66" i="3"/>
  <c r="Y59" i="3"/>
  <c r="Y52" i="3"/>
  <c r="Y45" i="3"/>
  <c r="Y38" i="3"/>
  <c r="Y31" i="3"/>
  <c r="Y24" i="3"/>
  <c r="Y17" i="3"/>
  <c r="Y10" i="3"/>
  <c r="Y113" i="3" s="1"/>
  <c r="V107" i="3"/>
  <c r="V100" i="3"/>
  <c r="V94" i="3"/>
  <c r="V88" i="3"/>
  <c r="V82" i="3"/>
  <c r="V78" i="3"/>
  <c r="V74" i="3"/>
  <c r="V70" i="3"/>
  <c r="V66" i="3"/>
  <c r="V59" i="3"/>
  <c r="V52" i="3"/>
  <c r="V45" i="3"/>
  <c r="V38" i="3"/>
  <c r="V31" i="3"/>
  <c r="V24" i="3"/>
  <c r="V17" i="3"/>
  <c r="V113" i="3" s="1"/>
  <c r="V10" i="3"/>
  <c r="S107" i="3"/>
  <c r="S100" i="3"/>
  <c r="S94" i="3"/>
  <c r="S88" i="3"/>
  <c r="S82" i="3"/>
  <c r="S78" i="3"/>
  <c r="S74" i="3"/>
  <c r="S70" i="3"/>
  <c r="S66" i="3"/>
  <c r="S59" i="3"/>
  <c r="S52" i="3"/>
  <c r="S45" i="3"/>
  <c r="S38" i="3"/>
  <c r="S31" i="3"/>
  <c r="S24" i="3"/>
  <c r="S17" i="3"/>
  <c r="S10" i="3"/>
  <c r="P107" i="3"/>
  <c r="P100" i="3"/>
  <c r="P94" i="3"/>
  <c r="P88" i="3"/>
  <c r="P82" i="3"/>
  <c r="P78" i="3"/>
  <c r="P74" i="3"/>
  <c r="P70" i="3"/>
  <c r="P66" i="3"/>
  <c r="P59" i="3"/>
  <c r="P52" i="3"/>
  <c r="P45" i="3"/>
  <c r="P38" i="3"/>
  <c r="P31" i="3"/>
  <c r="P24" i="3"/>
  <c r="P17" i="3"/>
  <c r="P10" i="3"/>
  <c r="P113" i="3" s="1"/>
  <c r="M107" i="3"/>
  <c r="M100" i="3"/>
  <c r="M94" i="3"/>
  <c r="M88" i="3"/>
  <c r="M82" i="3"/>
  <c r="M78" i="3"/>
  <c r="M74" i="3"/>
  <c r="M70" i="3"/>
  <c r="M66" i="3"/>
  <c r="M59" i="3"/>
  <c r="M52" i="3"/>
  <c r="M45" i="3"/>
  <c r="M38" i="3"/>
  <c r="M31" i="3"/>
  <c r="M24" i="3"/>
  <c r="M17" i="3"/>
  <c r="M10" i="3"/>
  <c r="M113" i="3" s="1"/>
  <c r="J107" i="3"/>
  <c r="J100" i="3"/>
  <c r="J94" i="3"/>
  <c r="J88" i="3"/>
  <c r="J82" i="3"/>
  <c r="J78" i="3"/>
  <c r="J74" i="3"/>
  <c r="J70" i="3"/>
  <c r="J66" i="3"/>
  <c r="J59" i="3"/>
  <c r="J52" i="3"/>
  <c r="J45" i="3"/>
  <c r="J38" i="3"/>
  <c r="J31" i="3"/>
  <c r="J24" i="3"/>
  <c r="J17" i="3"/>
  <c r="J113" i="3" s="1"/>
  <c r="J10" i="3"/>
  <c r="G107" i="3"/>
  <c r="G100" i="3"/>
  <c r="G94" i="3"/>
  <c r="G88" i="3"/>
  <c r="G82" i="3"/>
  <c r="G78" i="3"/>
  <c r="G74" i="3"/>
  <c r="G70" i="3"/>
  <c r="G66" i="3"/>
  <c r="G59" i="3"/>
  <c r="G52" i="3"/>
  <c r="G45" i="3"/>
  <c r="G38" i="3"/>
  <c r="G31" i="3"/>
  <c r="G24" i="3"/>
  <c r="G17" i="3"/>
  <c r="G10" i="3"/>
  <c r="AE100" i="6"/>
  <c r="AE66" i="6"/>
  <c r="AE59" i="6"/>
  <c r="AE52" i="6"/>
  <c r="AE45" i="6"/>
  <c r="AE38" i="6"/>
  <c r="AE31" i="6"/>
  <c r="AE24" i="6"/>
  <c r="AE17" i="6"/>
  <c r="AE10" i="6"/>
  <c r="AB100" i="6"/>
  <c r="AB66" i="6"/>
  <c r="AB59" i="6"/>
  <c r="AB52" i="6"/>
  <c r="AB45" i="6"/>
  <c r="AB38" i="6"/>
  <c r="AB31" i="6"/>
  <c r="AB24" i="6"/>
  <c r="AB17" i="6"/>
  <c r="AB10" i="6"/>
  <c r="Y100" i="6"/>
  <c r="Y66" i="6"/>
  <c r="Y59" i="6"/>
  <c r="Y52" i="6"/>
  <c r="Y45" i="6"/>
  <c r="Y38" i="6"/>
  <c r="Y31" i="6"/>
  <c r="Y24" i="6"/>
  <c r="Y17" i="6"/>
  <c r="Y10" i="6"/>
  <c r="V100" i="6"/>
  <c r="V66" i="6"/>
  <c r="V59" i="6"/>
  <c r="V52" i="6"/>
  <c r="V45" i="6"/>
  <c r="V38" i="6"/>
  <c r="V31" i="6"/>
  <c r="V24" i="6"/>
  <c r="V17" i="6"/>
  <c r="V10" i="6"/>
  <c r="S100" i="6"/>
  <c r="S66" i="6"/>
  <c r="S59" i="6"/>
  <c r="S52" i="6"/>
  <c r="S45" i="6"/>
  <c r="S38" i="6"/>
  <c r="S31" i="6"/>
  <c r="S24" i="6"/>
  <c r="S17" i="6"/>
  <c r="S10" i="6"/>
  <c r="P100" i="6"/>
  <c r="P66" i="6"/>
  <c r="P59" i="6"/>
  <c r="P52" i="6"/>
  <c r="P45" i="6"/>
  <c r="P38" i="6"/>
  <c r="P31" i="6"/>
  <c r="P24" i="6"/>
  <c r="P17" i="6"/>
  <c r="P10" i="6"/>
  <c r="M100" i="6"/>
  <c r="M66" i="6"/>
  <c r="M59" i="6"/>
  <c r="M52" i="6"/>
  <c r="M45" i="6"/>
  <c r="M38" i="6"/>
  <c r="M31" i="6"/>
  <c r="M24" i="6"/>
  <c r="M17" i="6"/>
  <c r="M10" i="6"/>
  <c r="J100" i="6"/>
  <c r="J66" i="6"/>
  <c r="J59" i="6"/>
  <c r="J52" i="6"/>
  <c r="J45" i="6"/>
  <c r="J38" i="6"/>
  <c r="J31" i="6"/>
  <c r="J24" i="6"/>
  <c r="J17" i="6"/>
  <c r="J10" i="6"/>
  <c r="G100" i="6"/>
  <c r="G66" i="6"/>
  <c r="G59" i="6"/>
  <c r="G52" i="6"/>
  <c r="G45" i="6"/>
  <c r="G38" i="6"/>
  <c r="G31" i="6"/>
  <c r="G24" i="6"/>
  <c r="G17" i="6"/>
  <c r="G10" i="6"/>
  <c r="AE107" i="5"/>
  <c r="AE100" i="5"/>
  <c r="AE94" i="5"/>
  <c r="AE88" i="5"/>
  <c r="AE82" i="5"/>
  <c r="AE78" i="5"/>
  <c r="AE74" i="5"/>
  <c r="AE70" i="5"/>
  <c r="AE66" i="5"/>
  <c r="AE59" i="5"/>
  <c r="AE52" i="5"/>
  <c r="AE45" i="5"/>
  <c r="AE38" i="5"/>
  <c r="AE31" i="5"/>
  <c r="AE24" i="5"/>
  <c r="AE17" i="5"/>
  <c r="AE10" i="5"/>
  <c r="AB107" i="5"/>
  <c r="AB100" i="5"/>
  <c r="AB94" i="5"/>
  <c r="AB88" i="5"/>
  <c r="AB82" i="5"/>
  <c r="AB78" i="5"/>
  <c r="AB74" i="5"/>
  <c r="AB70" i="5"/>
  <c r="AB66" i="5"/>
  <c r="AB59" i="5"/>
  <c r="AB52" i="5"/>
  <c r="AB45" i="5"/>
  <c r="AB38" i="5"/>
  <c r="AB31" i="5"/>
  <c r="AB24" i="5"/>
  <c r="AB17" i="5"/>
  <c r="AB10" i="5"/>
  <c r="Y107" i="5"/>
  <c r="Y100" i="5"/>
  <c r="Y94" i="5"/>
  <c r="Y88" i="5"/>
  <c r="Y82" i="5"/>
  <c r="Y78" i="5"/>
  <c r="Y74" i="5"/>
  <c r="Y70" i="5"/>
  <c r="Y66" i="5"/>
  <c r="Y59" i="5"/>
  <c r="Y52" i="5"/>
  <c r="Y45" i="5"/>
  <c r="Y38" i="5"/>
  <c r="Y31" i="5"/>
  <c r="Y24" i="5"/>
  <c r="Y17" i="5"/>
  <c r="Y10" i="5"/>
  <c r="V107" i="5"/>
  <c r="V100" i="5"/>
  <c r="V94" i="5"/>
  <c r="V88" i="5"/>
  <c r="V82" i="5"/>
  <c r="V78" i="5"/>
  <c r="V74" i="5"/>
  <c r="V70" i="5"/>
  <c r="V66" i="5"/>
  <c r="V59" i="5"/>
  <c r="V52" i="5"/>
  <c r="V45" i="5"/>
  <c r="V38" i="5"/>
  <c r="V31" i="5"/>
  <c r="V24" i="5"/>
  <c r="V17" i="5"/>
  <c r="V10" i="5"/>
  <c r="V113" i="5" s="1"/>
  <c r="S107" i="5"/>
  <c r="S100" i="5"/>
  <c r="S94" i="5"/>
  <c r="S88" i="5"/>
  <c r="S82" i="5"/>
  <c r="S78" i="5"/>
  <c r="S74" i="5"/>
  <c r="S70" i="5"/>
  <c r="S66" i="5"/>
  <c r="S59" i="5"/>
  <c r="S52" i="5"/>
  <c r="S45" i="5"/>
  <c r="S38" i="5"/>
  <c r="S31" i="5"/>
  <c r="S24" i="5"/>
  <c r="S17" i="5"/>
  <c r="S10" i="5"/>
  <c r="P107" i="5"/>
  <c r="P100" i="5"/>
  <c r="P94" i="5"/>
  <c r="P88" i="5"/>
  <c r="P82" i="5"/>
  <c r="P78" i="5"/>
  <c r="P74" i="5"/>
  <c r="P70" i="5"/>
  <c r="P66" i="5"/>
  <c r="P59" i="5"/>
  <c r="P52" i="5"/>
  <c r="P45" i="5"/>
  <c r="P38" i="5"/>
  <c r="P31" i="5"/>
  <c r="P24" i="5"/>
  <c r="P17" i="5"/>
  <c r="P10" i="5"/>
  <c r="M107" i="5"/>
  <c r="M100" i="5"/>
  <c r="M94" i="5"/>
  <c r="M88" i="5"/>
  <c r="M82" i="5"/>
  <c r="M78" i="5"/>
  <c r="M74" i="5"/>
  <c r="M70" i="5"/>
  <c r="M66" i="5"/>
  <c r="M59" i="5"/>
  <c r="M52" i="5"/>
  <c r="M45" i="5"/>
  <c r="M38" i="5"/>
  <c r="M31" i="5"/>
  <c r="M24" i="5"/>
  <c r="M17" i="5"/>
  <c r="M10" i="5"/>
  <c r="J107" i="5"/>
  <c r="J100" i="5"/>
  <c r="J94" i="5"/>
  <c r="J88" i="5"/>
  <c r="J82" i="5"/>
  <c r="J78" i="5"/>
  <c r="J74" i="5"/>
  <c r="J70" i="5"/>
  <c r="J66" i="5"/>
  <c r="J59" i="5"/>
  <c r="J52" i="5"/>
  <c r="J45" i="5"/>
  <c r="J38" i="5"/>
  <c r="J31" i="5"/>
  <c r="J24" i="5"/>
  <c r="J17" i="5"/>
  <c r="J10" i="5"/>
  <c r="J113" i="5" s="1"/>
  <c r="G107" i="5"/>
  <c r="G100" i="5"/>
  <c r="G94" i="5"/>
  <c r="G88" i="5"/>
  <c r="G82" i="5"/>
  <c r="G78" i="5"/>
  <c r="G74" i="5"/>
  <c r="G70" i="5"/>
  <c r="G66" i="5"/>
  <c r="G59" i="5"/>
  <c r="G52" i="5"/>
  <c r="G45" i="5"/>
  <c r="G38" i="5"/>
  <c r="G31" i="5"/>
  <c r="G24" i="5"/>
  <c r="G17" i="5"/>
  <c r="G10" i="5"/>
  <c r="V19" i="1"/>
  <c r="V13" i="1"/>
  <c r="V9" i="1"/>
  <c r="V5" i="1"/>
  <c r="Y113" i="5" l="1"/>
  <c r="AB113" i="5"/>
  <c r="S113" i="3"/>
  <c r="M113" i="5"/>
  <c r="P113" i="5"/>
  <c r="G113" i="3"/>
  <c r="AE113" i="3"/>
  <c r="G113" i="5"/>
  <c r="S113" i="5"/>
  <c r="AE113" i="5"/>
  <c r="G113" i="2"/>
  <c r="S113" i="2"/>
  <c r="AE113" i="2"/>
  <c r="H118" i="4"/>
  <c r="S110" i="4"/>
  <c r="O110" i="4"/>
  <c r="K110" i="4"/>
  <c r="G110" i="4"/>
  <c r="C110" i="4"/>
  <c r="O7" i="4" l="1"/>
  <c r="O8" i="4"/>
  <c r="O9" i="4"/>
  <c r="O10" i="4"/>
  <c r="O11" i="4"/>
  <c r="O12" i="4"/>
  <c r="E3" i="7" s="1"/>
  <c r="O13" i="4"/>
  <c r="O14" i="4"/>
  <c r="O15" i="4"/>
  <c r="O16" i="4"/>
  <c r="O17" i="4"/>
  <c r="O18" i="4"/>
  <c r="O19" i="4"/>
  <c r="E4" i="7" s="1"/>
  <c r="O20" i="4"/>
  <c r="O21" i="4"/>
  <c r="O22" i="4"/>
  <c r="O23" i="4"/>
  <c r="O24" i="4"/>
  <c r="O25" i="4"/>
  <c r="O26" i="4"/>
  <c r="E5" i="7" s="1"/>
  <c r="O27" i="4"/>
  <c r="O28" i="4"/>
  <c r="O29" i="4"/>
  <c r="O30" i="4"/>
  <c r="O31" i="4"/>
  <c r="O32" i="4"/>
  <c r="O33" i="4"/>
  <c r="E6" i="7" s="1"/>
  <c r="O34" i="4"/>
  <c r="O35" i="4"/>
  <c r="O36" i="4"/>
  <c r="O37" i="4"/>
  <c r="O38" i="4"/>
  <c r="O39" i="4"/>
  <c r="O40" i="4"/>
  <c r="E7" i="7" s="1"/>
  <c r="O41" i="4"/>
  <c r="O42" i="4"/>
  <c r="O43" i="4"/>
  <c r="O44" i="4"/>
  <c r="O45" i="4"/>
  <c r="O46" i="4"/>
  <c r="O47" i="4"/>
  <c r="E8" i="7" s="1"/>
  <c r="O48" i="4"/>
  <c r="O49" i="4"/>
  <c r="O50" i="4"/>
  <c r="O51" i="4"/>
  <c r="O52" i="4"/>
  <c r="O53" i="4"/>
  <c r="O54" i="4"/>
  <c r="E9" i="7" s="1"/>
  <c r="O55" i="4"/>
  <c r="O56" i="4"/>
  <c r="O57" i="4"/>
  <c r="O58" i="4"/>
  <c r="O59" i="4"/>
  <c r="O60" i="4"/>
  <c r="O61" i="4"/>
  <c r="E10" i="7" s="1"/>
  <c r="O62" i="4"/>
  <c r="O63" i="4"/>
  <c r="O64" i="4"/>
  <c r="O65" i="4"/>
  <c r="O66" i="4"/>
  <c r="O67" i="4"/>
  <c r="O68" i="4"/>
  <c r="E11" i="7" s="1"/>
  <c r="O69" i="4"/>
  <c r="O70" i="4"/>
  <c r="O71" i="4"/>
  <c r="O72" i="4"/>
  <c r="E13" i="7" s="1"/>
  <c r="O73" i="4"/>
  <c r="O74" i="4"/>
  <c r="O75" i="4"/>
  <c r="O76" i="4"/>
  <c r="E14" i="7" s="1"/>
  <c r="O77" i="4"/>
  <c r="O78" i="4"/>
  <c r="O79" i="4"/>
  <c r="O80" i="4"/>
  <c r="E15" i="7" s="1"/>
  <c r="O81" i="4"/>
  <c r="O82" i="4"/>
  <c r="O83" i="4"/>
  <c r="O84" i="4"/>
  <c r="E16" i="7" s="1"/>
  <c r="O85" i="4"/>
  <c r="O86" i="4"/>
  <c r="O87" i="4"/>
  <c r="O88" i="4"/>
  <c r="O89" i="4"/>
  <c r="O90" i="4"/>
  <c r="E18" i="7" s="1"/>
  <c r="O91" i="4"/>
  <c r="O92" i="4"/>
  <c r="O93" i="4"/>
  <c r="O94" i="4"/>
  <c r="O95" i="4"/>
  <c r="O96" i="4"/>
  <c r="E19" i="7" s="1"/>
  <c r="O97" i="4"/>
  <c r="O98" i="4"/>
  <c r="O99" i="4"/>
  <c r="O100" i="4"/>
  <c r="O101" i="4"/>
  <c r="O102" i="4"/>
  <c r="E20" i="7" s="1"/>
  <c r="O103" i="4"/>
  <c r="O104" i="4"/>
  <c r="O105" i="4"/>
  <c r="O106" i="4"/>
  <c r="O107" i="4"/>
  <c r="O108" i="4"/>
  <c r="O109" i="4"/>
  <c r="E21" i="7" s="1"/>
  <c r="G7" i="4"/>
  <c r="G8" i="4"/>
  <c r="G9" i="4"/>
  <c r="G10" i="4"/>
  <c r="G11" i="4"/>
  <c r="G12" i="4"/>
  <c r="C3" i="7" s="1"/>
  <c r="G13" i="4"/>
  <c r="G14" i="4"/>
  <c r="G15" i="4"/>
  <c r="G16" i="4"/>
  <c r="G17" i="4"/>
  <c r="G18" i="4"/>
  <c r="G19" i="4"/>
  <c r="C4" i="7" s="1"/>
  <c r="G20" i="4"/>
  <c r="G21" i="4"/>
  <c r="G22" i="4"/>
  <c r="G23" i="4"/>
  <c r="G24" i="4"/>
  <c r="G25" i="4"/>
  <c r="G26" i="4"/>
  <c r="C5" i="7" s="1"/>
  <c r="G27" i="4"/>
  <c r="G28" i="4"/>
  <c r="G29" i="4"/>
  <c r="G30" i="4"/>
  <c r="G31" i="4"/>
  <c r="G32" i="4"/>
  <c r="G33" i="4"/>
  <c r="C6" i="7" s="1"/>
  <c r="G34" i="4"/>
  <c r="G35" i="4"/>
  <c r="G36" i="4"/>
  <c r="G37" i="4"/>
  <c r="G38" i="4"/>
  <c r="G39" i="4"/>
  <c r="G40" i="4"/>
  <c r="C7" i="7" s="1"/>
  <c r="G41" i="4"/>
  <c r="G42" i="4"/>
  <c r="G43" i="4"/>
  <c r="G44" i="4"/>
  <c r="G45" i="4"/>
  <c r="G46" i="4"/>
  <c r="G47" i="4"/>
  <c r="C8" i="7" s="1"/>
  <c r="G48" i="4"/>
  <c r="G49" i="4"/>
  <c r="G50" i="4"/>
  <c r="G51" i="4"/>
  <c r="G52" i="4"/>
  <c r="G53" i="4"/>
  <c r="G54" i="4"/>
  <c r="C9" i="7" s="1"/>
  <c r="G55" i="4"/>
  <c r="G56" i="4"/>
  <c r="G57" i="4"/>
  <c r="G58" i="4"/>
  <c r="G59" i="4"/>
  <c r="G60" i="4"/>
  <c r="G61" i="4"/>
  <c r="C10" i="7" s="1"/>
  <c r="G62" i="4"/>
  <c r="G63" i="4"/>
  <c r="G64" i="4"/>
  <c r="G65" i="4"/>
  <c r="G66" i="4"/>
  <c r="G67" i="4"/>
  <c r="G68" i="4"/>
  <c r="C11" i="7" s="1"/>
  <c r="G69" i="4"/>
  <c r="G70" i="4"/>
  <c r="G71" i="4"/>
  <c r="G72" i="4"/>
  <c r="C13" i="7" s="1"/>
  <c r="G73" i="4"/>
  <c r="G74" i="4"/>
  <c r="G75" i="4"/>
  <c r="G76" i="4"/>
  <c r="C14" i="7" s="1"/>
  <c r="G77" i="4"/>
  <c r="G78" i="4"/>
  <c r="G79" i="4"/>
  <c r="G80" i="4"/>
  <c r="C15" i="7" s="1"/>
  <c r="G81" i="4"/>
  <c r="G82" i="4"/>
  <c r="G83" i="4"/>
  <c r="G84" i="4"/>
  <c r="C16" i="7" s="1"/>
  <c r="G85" i="4"/>
  <c r="G86" i="4"/>
  <c r="G87" i="4"/>
  <c r="G88" i="4"/>
  <c r="G89" i="4"/>
  <c r="G90" i="4"/>
  <c r="C18" i="7" s="1"/>
  <c r="G91" i="4"/>
  <c r="G92" i="4"/>
  <c r="G93" i="4"/>
  <c r="G94" i="4"/>
  <c r="G95" i="4"/>
  <c r="G96" i="4"/>
  <c r="C19" i="7" s="1"/>
  <c r="G97" i="4"/>
  <c r="G98" i="4"/>
  <c r="G99" i="4"/>
  <c r="G100" i="4"/>
  <c r="G101" i="4"/>
  <c r="G102" i="4"/>
  <c r="C20" i="7" s="1"/>
  <c r="G103" i="4"/>
  <c r="G104" i="4"/>
  <c r="G105" i="4"/>
  <c r="G106" i="4"/>
  <c r="G107" i="4"/>
  <c r="G108" i="4"/>
  <c r="G109" i="4"/>
  <c r="C21" i="7" s="1"/>
  <c r="O6" i="4"/>
  <c r="G6" i="4"/>
  <c r="K7" i="4"/>
  <c r="K8" i="4"/>
  <c r="K9" i="4"/>
  <c r="K10" i="4"/>
  <c r="K11" i="4"/>
  <c r="K12" i="4"/>
  <c r="D3" i="7" s="1"/>
  <c r="K13" i="4"/>
  <c r="K14" i="4"/>
  <c r="K15" i="4"/>
  <c r="K16" i="4"/>
  <c r="K17" i="4"/>
  <c r="K18" i="4"/>
  <c r="K19" i="4"/>
  <c r="D4" i="7" s="1"/>
  <c r="K20" i="4"/>
  <c r="K21" i="4"/>
  <c r="K22" i="4"/>
  <c r="K23" i="4"/>
  <c r="K24" i="4"/>
  <c r="K25" i="4"/>
  <c r="K26" i="4"/>
  <c r="D5" i="7" s="1"/>
  <c r="K27" i="4"/>
  <c r="K28" i="4"/>
  <c r="K29" i="4"/>
  <c r="K30" i="4"/>
  <c r="K31" i="4"/>
  <c r="K32" i="4"/>
  <c r="K33" i="4"/>
  <c r="D6" i="7" s="1"/>
  <c r="K34" i="4"/>
  <c r="K35" i="4"/>
  <c r="K36" i="4"/>
  <c r="K37" i="4"/>
  <c r="K38" i="4"/>
  <c r="K39" i="4"/>
  <c r="K40" i="4"/>
  <c r="D7" i="7" s="1"/>
  <c r="K41" i="4"/>
  <c r="K42" i="4"/>
  <c r="K43" i="4"/>
  <c r="K44" i="4"/>
  <c r="K45" i="4"/>
  <c r="K46" i="4"/>
  <c r="K47" i="4"/>
  <c r="D8" i="7" s="1"/>
  <c r="K48" i="4"/>
  <c r="K49" i="4"/>
  <c r="K50" i="4"/>
  <c r="K51" i="4"/>
  <c r="K52" i="4"/>
  <c r="K53" i="4"/>
  <c r="K54" i="4"/>
  <c r="D9" i="7" s="1"/>
  <c r="K55" i="4"/>
  <c r="K56" i="4"/>
  <c r="K57" i="4"/>
  <c r="K58" i="4"/>
  <c r="K59" i="4"/>
  <c r="K60" i="4"/>
  <c r="K61" i="4"/>
  <c r="D10" i="7" s="1"/>
  <c r="K62" i="4"/>
  <c r="K63" i="4"/>
  <c r="K64" i="4"/>
  <c r="K65" i="4"/>
  <c r="K66" i="4"/>
  <c r="K67" i="4"/>
  <c r="K68" i="4"/>
  <c r="D11" i="7" s="1"/>
  <c r="K69" i="4"/>
  <c r="K70" i="4"/>
  <c r="K71" i="4"/>
  <c r="K72" i="4"/>
  <c r="D13" i="7" s="1"/>
  <c r="K73" i="4"/>
  <c r="K74" i="4"/>
  <c r="K75" i="4"/>
  <c r="K76" i="4"/>
  <c r="D14" i="7" s="1"/>
  <c r="K77" i="4"/>
  <c r="K78" i="4"/>
  <c r="K79" i="4"/>
  <c r="K80" i="4"/>
  <c r="D15" i="7" s="1"/>
  <c r="K81" i="4"/>
  <c r="K82" i="4"/>
  <c r="K83" i="4"/>
  <c r="K84" i="4"/>
  <c r="D16" i="7" s="1"/>
  <c r="K85" i="4"/>
  <c r="K86" i="4"/>
  <c r="K87" i="4"/>
  <c r="K88" i="4"/>
  <c r="K89" i="4"/>
  <c r="K90" i="4"/>
  <c r="D18" i="7" s="1"/>
  <c r="K91" i="4"/>
  <c r="K92" i="4"/>
  <c r="K93" i="4"/>
  <c r="K94" i="4"/>
  <c r="K95" i="4"/>
  <c r="K96" i="4"/>
  <c r="D19" i="7" s="1"/>
  <c r="K97" i="4"/>
  <c r="K98" i="4"/>
  <c r="K99" i="4"/>
  <c r="K100" i="4"/>
  <c r="K101" i="4"/>
  <c r="K102" i="4"/>
  <c r="D20" i="7" s="1"/>
  <c r="K103" i="4"/>
  <c r="K104" i="4"/>
  <c r="K105" i="4"/>
  <c r="K106" i="4"/>
  <c r="K107" i="4"/>
  <c r="K108" i="4"/>
  <c r="K109" i="4"/>
  <c r="D21" i="7" s="1"/>
  <c r="K6" i="4"/>
  <c r="S7" i="4" l="1"/>
  <c r="S8" i="4"/>
  <c r="S9" i="4"/>
  <c r="S10" i="4"/>
  <c r="S11" i="4"/>
  <c r="S12" i="4"/>
  <c r="F3" i="7" s="1"/>
  <c r="S13" i="4"/>
  <c r="S14" i="4"/>
  <c r="S15" i="4"/>
  <c r="S16" i="4"/>
  <c r="S17" i="4"/>
  <c r="S18" i="4"/>
  <c r="S19" i="4"/>
  <c r="F4" i="7" s="1"/>
  <c r="S20" i="4"/>
  <c r="S21" i="4"/>
  <c r="S22" i="4"/>
  <c r="S23" i="4"/>
  <c r="S24" i="4"/>
  <c r="S25" i="4"/>
  <c r="S26" i="4"/>
  <c r="F5" i="7" s="1"/>
  <c r="S27" i="4"/>
  <c r="S28" i="4"/>
  <c r="S29" i="4"/>
  <c r="S30" i="4"/>
  <c r="S31" i="4"/>
  <c r="S32" i="4"/>
  <c r="S33" i="4"/>
  <c r="F6" i="7" s="1"/>
  <c r="S34" i="4"/>
  <c r="S35" i="4"/>
  <c r="S36" i="4"/>
  <c r="S37" i="4"/>
  <c r="S38" i="4"/>
  <c r="S39" i="4"/>
  <c r="S40" i="4"/>
  <c r="F7" i="7" s="1"/>
  <c r="S41" i="4"/>
  <c r="S42" i="4"/>
  <c r="S43" i="4"/>
  <c r="S44" i="4"/>
  <c r="S45" i="4"/>
  <c r="S46" i="4"/>
  <c r="S47" i="4"/>
  <c r="F8" i="7" s="1"/>
  <c r="S48" i="4"/>
  <c r="S49" i="4"/>
  <c r="S50" i="4"/>
  <c r="S51" i="4"/>
  <c r="S52" i="4"/>
  <c r="S53" i="4"/>
  <c r="S54" i="4"/>
  <c r="F9" i="7" s="1"/>
  <c r="S55" i="4"/>
  <c r="S56" i="4"/>
  <c r="S57" i="4"/>
  <c r="S58" i="4"/>
  <c r="S59" i="4"/>
  <c r="S60" i="4"/>
  <c r="S61" i="4"/>
  <c r="F10" i="7" s="1"/>
  <c r="S62" i="4"/>
  <c r="S63" i="4"/>
  <c r="S64" i="4"/>
  <c r="S65" i="4"/>
  <c r="S66" i="4"/>
  <c r="S67" i="4"/>
  <c r="S68" i="4"/>
  <c r="F11" i="7" s="1"/>
  <c r="S69" i="4"/>
  <c r="S70" i="4"/>
  <c r="S71" i="4"/>
  <c r="S72" i="4"/>
  <c r="F13" i="7" s="1"/>
  <c r="S73" i="4"/>
  <c r="S74" i="4"/>
  <c r="S75" i="4"/>
  <c r="S76" i="4"/>
  <c r="F14" i="7" s="1"/>
  <c r="S77" i="4"/>
  <c r="S78" i="4"/>
  <c r="S79" i="4"/>
  <c r="S80" i="4"/>
  <c r="F15" i="7" s="1"/>
  <c r="S81" i="4"/>
  <c r="S82" i="4"/>
  <c r="S83" i="4"/>
  <c r="S84" i="4"/>
  <c r="F16" i="7" s="1"/>
  <c r="S85" i="4"/>
  <c r="S86" i="4"/>
  <c r="S87" i="4"/>
  <c r="S88" i="4"/>
  <c r="S89" i="4"/>
  <c r="S90" i="4"/>
  <c r="F18" i="7" s="1"/>
  <c r="S91" i="4"/>
  <c r="S92" i="4"/>
  <c r="S93" i="4"/>
  <c r="S94" i="4"/>
  <c r="S95" i="4"/>
  <c r="S96" i="4"/>
  <c r="F19" i="7" s="1"/>
  <c r="S97" i="4"/>
  <c r="S98" i="4"/>
  <c r="S99" i="4"/>
  <c r="S100" i="4"/>
  <c r="S101" i="4"/>
  <c r="S102" i="4"/>
  <c r="F20" i="7" s="1"/>
  <c r="S103" i="4"/>
  <c r="S104" i="4"/>
  <c r="S105" i="4"/>
  <c r="S106" i="4"/>
  <c r="S107" i="4"/>
  <c r="S108" i="4"/>
  <c r="S109" i="4"/>
  <c r="F21" i="7" s="1"/>
  <c r="S6" i="4"/>
  <c r="T46" i="2"/>
  <c r="W106" i="6" l="1"/>
  <c r="AE107" i="6"/>
  <c r="AE113" i="6" s="1"/>
  <c r="AB107" i="6"/>
  <c r="AB113" i="6" s="1"/>
  <c r="Y107" i="6"/>
  <c r="Y113" i="6" s="1"/>
  <c r="V107" i="6"/>
  <c r="V113" i="6" s="1"/>
  <c r="S107" i="6"/>
  <c r="S113" i="6" s="1"/>
  <c r="P107" i="6"/>
  <c r="P113" i="6" s="1"/>
  <c r="M107" i="6"/>
  <c r="M113" i="6" s="1"/>
  <c r="J107" i="6"/>
  <c r="J113" i="6" s="1"/>
  <c r="G107" i="6"/>
  <c r="G113" i="6" s="1"/>
  <c r="D107" i="6"/>
  <c r="AH106" i="6"/>
  <c r="AJ106" i="6" s="1"/>
  <c r="AF106" i="6"/>
  <c r="AC106" i="6"/>
  <c r="Z106" i="6"/>
  <c r="T106" i="6"/>
  <c r="Q106" i="6"/>
  <c r="N106" i="6"/>
  <c r="H106" i="6"/>
  <c r="E106" i="6"/>
  <c r="AH105" i="6"/>
  <c r="AJ105" i="6" s="1"/>
  <c r="AF105" i="6"/>
  <c r="AC105" i="6"/>
  <c r="Z105" i="6"/>
  <c r="W105" i="6"/>
  <c r="T105" i="6"/>
  <c r="Q105" i="6"/>
  <c r="N105" i="6"/>
  <c r="K105" i="6"/>
  <c r="H105" i="6"/>
  <c r="E105" i="6"/>
  <c r="AH104" i="6"/>
  <c r="AJ104" i="6" s="1"/>
  <c r="AF104" i="6"/>
  <c r="AC104" i="6"/>
  <c r="Z104" i="6"/>
  <c r="W104" i="6"/>
  <c r="T104" i="6"/>
  <c r="Q104" i="6"/>
  <c r="N104" i="6"/>
  <c r="K104" i="6"/>
  <c r="H104" i="6"/>
  <c r="E104" i="6"/>
  <c r="AH103" i="6"/>
  <c r="AJ103" i="6" s="1"/>
  <c r="AF103" i="6"/>
  <c r="AC103" i="6"/>
  <c r="Z103" i="6"/>
  <c r="W103" i="6"/>
  <c r="T103" i="6"/>
  <c r="Q103" i="6"/>
  <c r="N103" i="6"/>
  <c r="K103" i="6"/>
  <c r="H103" i="6"/>
  <c r="E103" i="6"/>
  <c r="AH102" i="6"/>
  <c r="AF102" i="6"/>
  <c r="AC102" i="6"/>
  <c r="Z102" i="6"/>
  <c r="W102" i="6"/>
  <c r="T102" i="6"/>
  <c r="Q102" i="6"/>
  <c r="N102" i="6"/>
  <c r="K102" i="6"/>
  <c r="H102" i="6"/>
  <c r="E102" i="6"/>
  <c r="AH101" i="6"/>
  <c r="AJ101" i="6" s="1"/>
  <c r="AF101" i="6"/>
  <c r="AC101" i="6"/>
  <c r="Z101" i="6"/>
  <c r="W101" i="6"/>
  <c r="T101" i="6"/>
  <c r="Q101" i="6"/>
  <c r="N101" i="6"/>
  <c r="K101" i="6"/>
  <c r="H101" i="6"/>
  <c r="E101" i="6"/>
  <c r="D100" i="6"/>
  <c r="AH99" i="6"/>
  <c r="AF99" i="6"/>
  <c r="AC99" i="6"/>
  <c r="Z99" i="6"/>
  <c r="W99" i="6"/>
  <c r="T99" i="6"/>
  <c r="Q99" i="6"/>
  <c r="N99" i="6"/>
  <c r="K99" i="6"/>
  <c r="H99" i="6"/>
  <c r="E99" i="6"/>
  <c r="AH98" i="6"/>
  <c r="AF98" i="6"/>
  <c r="AC98" i="6"/>
  <c r="Z98" i="6"/>
  <c r="W98" i="6"/>
  <c r="T98" i="6"/>
  <c r="Q98" i="6"/>
  <c r="N98" i="6"/>
  <c r="K98" i="6"/>
  <c r="H98" i="6"/>
  <c r="E98" i="6"/>
  <c r="AH97" i="6"/>
  <c r="AF97" i="6"/>
  <c r="AC97" i="6"/>
  <c r="Z97" i="6"/>
  <c r="W97" i="6"/>
  <c r="T97" i="6"/>
  <c r="Q97" i="6"/>
  <c r="N97" i="6"/>
  <c r="K97" i="6"/>
  <c r="H97" i="6"/>
  <c r="E97" i="6"/>
  <c r="AH96" i="6"/>
  <c r="AF96" i="6"/>
  <c r="AC96" i="6"/>
  <c r="Z96" i="6"/>
  <c r="W96" i="6"/>
  <c r="T96" i="6"/>
  <c r="Q96" i="6"/>
  <c r="N96" i="6"/>
  <c r="K96" i="6"/>
  <c r="H96" i="6"/>
  <c r="E96" i="6"/>
  <c r="AH95" i="6"/>
  <c r="AF95" i="6"/>
  <c r="AC95" i="6"/>
  <c r="Z95" i="6"/>
  <c r="W95" i="6"/>
  <c r="T95" i="6"/>
  <c r="Q95" i="6"/>
  <c r="N95" i="6"/>
  <c r="K95" i="6"/>
  <c r="H95" i="6"/>
  <c r="E95" i="6"/>
  <c r="AH93" i="6"/>
  <c r="AF93" i="6"/>
  <c r="AC93" i="6"/>
  <c r="Z93" i="6"/>
  <c r="W93" i="6"/>
  <c r="T93" i="6"/>
  <c r="Q93" i="6"/>
  <c r="N93" i="6"/>
  <c r="K93" i="6"/>
  <c r="H93" i="6"/>
  <c r="E93" i="6"/>
  <c r="AH92" i="6"/>
  <c r="AF92" i="6"/>
  <c r="AC92" i="6"/>
  <c r="Z92" i="6"/>
  <c r="W92" i="6"/>
  <c r="T92" i="6"/>
  <c r="Q92" i="6"/>
  <c r="N92" i="6"/>
  <c r="K92" i="6"/>
  <c r="H92" i="6"/>
  <c r="E92" i="6"/>
  <c r="AH91" i="6"/>
  <c r="AF91" i="6"/>
  <c r="AC91" i="6"/>
  <c r="Z91" i="6"/>
  <c r="W91" i="6"/>
  <c r="T91" i="6"/>
  <c r="Q91" i="6"/>
  <c r="N91" i="6"/>
  <c r="K91" i="6"/>
  <c r="H91" i="6"/>
  <c r="E91" i="6"/>
  <c r="AH90" i="6"/>
  <c r="AF90" i="6"/>
  <c r="AC90" i="6"/>
  <c r="Z90" i="6"/>
  <c r="W90" i="6"/>
  <c r="T90" i="6"/>
  <c r="Q90" i="6"/>
  <c r="N90" i="6"/>
  <c r="K90" i="6"/>
  <c r="H90" i="6"/>
  <c r="E90" i="6"/>
  <c r="AH89" i="6"/>
  <c r="AF89" i="6"/>
  <c r="AC89" i="6"/>
  <c r="Z89" i="6"/>
  <c r="W89" i="6"/>
  <c r="T89" i="6"/>
  <c r="Q89" i="6"/>
  <c r="N89" i="6"/>
  <c r="K89" i="6"/>
  <c r="H89" i="6"/>
  <c r="E89" i="6"/>
  <c r="AH87" i="6"/>
  <c r="AF87" i="6"/>
  <c r="AC87" i="6"/>
  <c r="Z87" i="6"/>
  <c r="W87" i="6"/>
  <c r="T87" i="6"/>
  <c r="Q87" i="6"/>
  <c r="N87" i="6"/>
  <c r="K87" i="6"/>
  <c r="H87" i="6"/>
  <c r="E87" i="6"/>
  <c r="AH86" i="6"/>
  <c r="AF86" i="6"/>
  <c r="AC86" i="6"/>
  <c r="Z86" i="6"/>
  <c r="W86" i="6"/>
  <c r="T86" i="6"/>
  <c r="Q86" i="6"/>
  <c r="N86" i="6"/>
  <c r="K86" i="6"/>
  <c r="H86" i="6"/>
  <c r="E86" i="6"/>
  <c r="AH85" i="6"/>
  <c r="AF85" i="6"/>
  <c r="AC85" i="6"/>
  <c r="Z85" i="6"/>
  <c r="W85" i="6"/>
  <c r="T85" i="6"/>
  <c r="Q85" i="6"/>
  <c r="N85" i="6"/>
  <c r="K85" i="6"/>
  <c r="H85" i="6"/>
  <c r="E85" i="6"/>
  <c r="AH84" i="6"/>
  <c r="AF84" i="6"/>
  <c r="AC84" i="6"/>
  <c r="Z84" i="6"/>
  <c r="W84" i="6"/>
  <c r="T84" i="6"/>
  <c r="Q84" i="6"/>
  <c r="N84" i="6"/>
  <c r="K84" i="6"/>
  <c r="H84" i="6"/>
  <c r="E84" i="6"/>
  <c r="AH83" i="6"/>
  <c r="AF83" i="6"/>
  <c r="AC83" i="6"/>
  <c r="Z83" i="6"/>
  <c r="W83" i="6"/>
  <c r="T83" i="6"/>
  <c r="Q83" i="6"/>
  <c r="N83" i="6"/>
  <c r="K83" i="6"/>
  <c r="H83" i="6"/>
  <c r="E83" i="6"/>
  <c r="AH81" i="6"/>
  <c r="AF81" i="6"/>
  <c r="AC81" i="6"/>
  <c r="Z81" i="6"/>
  <c r="W81" i="6"/>
  <c r="T81" i="6"/>
  <c r="Q81" i="6"/>
  <c r="N81" i="6"/>
  <c r="K81" i="6"/>
  <c r="H81" i="6"/>
  <c r="E81" i="6"/>
  <c r="AH80" i="6"/>
  <c r="AF80" i="6"/>
  <c r="AC80" i="6"/>
  <c r="Z80" i="6"/>
  <c r="W80" i="6"/>
  <c r="T80" i="6"/>
  <c r="Q80" i="6"/>
  <c r="N80" i="6"/>
  <c r="K80" i="6"/>
  <c r="H80" i="6"/>
  <c r="E80" i="6"/>
  <c r="AH79" i="6"/>
  <c r="AF79" i="6"/>
  <c r="AC79" i="6"/>
  <c r="Z79" i="6"/>
  <c r="W79" i="6"/>
  <c r="T79" i="6"/>
  <c r="Q79" i="6"/>
  <c r="N79" i="6"/>
  <c r="K79" i="6"/>
  <c r="H79" i="6"/>
  <c r="E79" i="6"/>
  <c r="AH77" i="6"/>
  <c r="AF77" i="6"/>
  <c r="AC77" i="6"/>
  <c r="Z77" i="6"/>
  <c r="W77" i="6"/>
  <c r="T77" i="6"/>
  <c r="Q77" i="6"/>
  <c r="N77" i="6"/>
  <c r="K77" i="6"/>
  <c r="H77" i="6"/>
  <c r="E77" i="6"/>
  <c r="AH76" i="6"/>
  <c r="AF76" i="6"/>
  <c r="AC76" i="6"/>
  <c r="Z76" i="6"/>
  <c r="W76" i="6"/>
  <c r="T76" i="6"/>
  <c r="Q76" i="6"/>
  <c r="N76" i="6"/>
  <c r="K76" i="6"/>
  <c r="H76" i="6"/>
  <c r="E76" i="6"/>
  <c r="AH75" i="6"/>
  <c r="L77" i="4" s="1"/>
  <c r="AF75" i="6"/>
  <c r="AC75" i="6"/>
  <c r="Z75" i="6"/>
  <c r="W75" i="6"/>
  <c r="T75" i="6"/>
  <c r="Q75" i="6"/>
  <c r="N75" i="6"/>
  <c r="K75" i="6"/>
  <c r="H75" i="6"/>
  <c r="E75" i="6"/>
  <c r="AH73" i="6"/>
  <c r="AF73" i="6"/>
  <c r="AC73" i="6"/>
  <c r="Z73" i="6"/>
  <c r="W73" i="6"/>
  <c r="T73" i="6"/>
  <c r="Q73" i="6"/>
  <c r="N73" i="6"/>
  <c r="K73" i="6"/>
  <c r="H73" i="6"/>
  <c r="E73" i="6"/>
  <c r="AH72" i="6"/>
  <c r="AF72" i="6"/>
  <c r="AC72" i="6"/>
  <c r="Z72" i="6"/>
  <c r="W72" i="6"/>
  <c r="T72" i="6"/>
  <c r="Q72" i="6"/>
  <c r="N72" i="6"/>
  <c r="K72" i="6"/>
  <c r="H72" i="6"/>
  <c r="E72" i="6"/>
  <c r="AH71" i="6"/>
  <c r="AF71" i="6"/>
  <c r="AC71" i="6"/>
  <c r="Z71" i="6"/>
  <c r="W71" i="6"/>
  <c r="T71" i="6"/>
  <c r="Q71" i="6"/>
  <c r="N71" i="6"/>
  <c r="K71" i="6"/>
  <c r="H71" i="6"/>
  <c r="E71" i="6"/>
  <c r="AH69" i="6"/>
  <c r="AF69" i="6"/>
  <c r="AC69" i="6"/>
  <c r="Z69" i="6"/>
  <c r="W69" i="6"/>
  <c r="T69" i="6"/>
  <c r="Q69" i="6"/>
  <c r="N69" i="6"/>
  <c r="K69" i="6"/>
  <c r="H69" i="6"/>
  <c r="E69" i="6"/>
  <c r="AH68" i="6"/>
  <c r="AF68" i="6"/>
  <c r="AC68" i="6"/>
  <c r="Z68" i="6"/>
  <c r="W68" i="6"/>
  <c r="T68" i="6"/>
  <c r="Q68" i="6"/>
  <c r="N68" i="6"/>
  <c r="K68" i="6"/>
  <c r="H68" i="6"/>
  <c r="E68" i="6"/>
  <c r="AH67" i="6"/>
  <c r="L69" i="4" s="1"/>
  <c r="AF67" i="6"/>
  <c r="AC67" i="6"/>
  <c r="Z67" i="6"/>
  <c r="W67" i="6"/>
  <c r="T67" i="6"/>
  <c r="Q67" i="6"/>
  <c r="N67" i="6"/>
  <c r="K67" i="6"/>
  <c r="H67" i="6"/>
  <c r="E67" i="6"/>
  <c r="D66" i="6"/>
  <c r="AH65" i="6"/>
  <c r="AJ65" i="6" s="1"/>
  <c r="AF65" i="6"/>
  <c r="AC65" i="6"/>
  <c r="Z65" i="6"/>
  <c r="W65" i="6"/>
  <c r="T65" i="6"/>
  <c r="Q65" i="6"/>
  <c r="N65" i="6"/>
  <c r="K65" i="6"/>
  <c r="H65" i="6"/>
  <c r="E65" i="6"/>
  <c r="AH64" i="6"/>
  <c r="AJ64" i="6" s="1"/>
  <c r="AF64" i="6"/>
  <c r="AC64" i="6"/>
  <c r="Z64" i="6"/>
  <c r="W64" i="6"/>
  <c r="T64" i="6"/>
  <c r="Q64" i="6"/>
  <c r="N64" i="6"/>
  <c r="K64" i="6"/>
  <c r="H64" i="6"/>
  <c r="E64" i="6"/>
  <c r="AH63" i="6"/>
  <c r="AJ63" i="6" s="1"/>
  <c r="AF63" i="6"/>
  <c r="AC63" i="6"/>
  <c r="Z63" i="6"/>
  <c r="W63" i="6"/>
  <c r="T63" i="6"/>
  <c r="Q63" i="6"/>
  <c r="N63" i="6"/>
  <c r="K63" i="6"/>
  <c r="H63" i="6"/>
  <c r="E63" i="6"/>
  <c r="AH62" i="6"/>
  <c r="AJ62" i="6" s="1"/>
  <c r="AF62" i="6"/>
  <c r="AC62" i="6"/>
  <c r="Z62" i="6"/>
  <c r="W62" i="6"/>
  <c r="T62" i="6"/>
  <c r="Q62" i="6"/>
  <c r="N62" i="6"/>
  <c r="K62" i="6"/>
  <c r="H62" i="6"/>
  <c r="E62" i="6"/>
  <c r="AH61" i="6"/>
  <c r="AJ61" i="6" s="1"/>
  <c r="AF61" i="6"/>
  <c r="AC61" i="6"/>
  <c r="Z61" i="6"/>
  <c r="W61" i="6"/>
  <c r="T61" i="6"/>
  <c r="Q61" i="6"/>
  <c r="N61" i="6"/>
  <c r="K61" i="6"/>
  <c r="H61" i="6"/>
  <c r="E61" i="6"/>
  <c r="AH60" i="6"/>
  <c r="AJ60" i="6" s="1"/>
  <c r="AF60" i="6"/>
  <c r="AC60" i="6"/>
  <c r="Z60" i="6"/>
  <c r="W60" i="6"/>
  <c r="T60" i="6"/>
  <c r="Q60" i="6"/>
  <c r="N60" i="6"/>
  <c r="K60" i="6"/>
  <c r="H60" i="6"/>
  <c r="E60" i="6"/>
  <c r="D59" i="6"/>
  <c r="AH58" i="6"/>
  <c r="AJ58" i="6" s="1"/>
  <c r="AF58" i="6"/>
  <c r="AC58" i="6"/>
  <c r="Z58" i="6"/>
  <c r="W58" i="6"/>
  <c r="T58" i="6"/>
  <c r="Q58" i="6"/>
  <c r="N58" i="6"/>
  <c r="K58" i="6"/>
  <c r="H58" i="6"/>
  <c r="E58" i="6"/>
  <c r="AH57" i="6"/>
  <c r="AJ57" i="6" s="1"/>
  <c r="AF57" i="6"/>
  <c r="AC57" i="6"/>
  <c r="Z57" i="6"/>
  <c r="W57" i="6"/>
  <c r="T57" i="6"/>
  <c r="Q57" i="6"/>
  <c r="N57" i="6"/>
  <c r="K57" i="6"/>
  <c r="H57" i="6"/>
  <c r="E57" i="6"/>
  <c r="AH56" i="6"/>
  <c r="AJ56" i="6" s="1"/>
  <c r="AF56" i="6"/>
  <c r="AC56" i="6"/>
  <c r="Z56" i="6"/>
  <c r="W56" i="6"/>
  <c r="T56" i="6"/>
  <c r="Q56" i="6"/>
  <c r="N56" i="6"/>
  <c r="K56" i="6"/>
  <c r="H56" i="6"/>
  <c r="E56" i="6"/>
  <c r="AH55" i="6"/>
  <c r="AJ55" i="6" s="1"/>
  <c r="AF55" i="6"/>
  <c r="AC55" i="6"/>
  <c r="Z55" i="6"/>
  <c r="W55" i="6"/>
  <c r="T55" i="6"/>
  <c r="Q55" i="6"/>
  <c r="N55" i="6"/>
  <c r="K55" i="6"/>
  <c r="H55" i="6"/>
  <c r="E55" i="6"/>
  <c r="AH54" i="6"/>
  <c r="AJ54" i="6" s="1"/>
  <c r="AF54" i="6"/>
  <c r="AC54" i="6"/>
  <c r="Z54" i="6"/>
  <c r="W54" i="6"/>
  <c r="T54" i="6"/>
  <c r="Q54" i="6"/>
  <c r="N54" i="6"/>
  <c r="K54" i="6"/>
  <c r="H54" i="6"/>
  <c r="E54" i="6"/>
  <c r="AH53" i="6"/>
  <c r="AF53" i="6"/>
  <c r="AC53" i="6"/>
  <c r="Z53" i="6"/>
  <c r="W53" i="6"/>
  <c r="T53" i="6"/>
  <c r="Q53" i="6"/>
  <c r="N53" i="6"/>
  <c r="K53" i="6"/>
  <c r="H53" i="6"/>
  <c r="E53" i="6"/>
  <c r="D52" i="6"/>
  <c r="AH51" i="6"/>
  <c r="AJ51" i="6" s="1"/>
  <c r="AF51" i="6"/>
  <c r="AC51" i="6"/>
  <c r="Z51" i="6"/>
  <c r="W51" i="6"/>
  <c r="T51" i="6"/>
  <c r="Q51" i="6"/>
  <c r="N51" i="6"/>
  <c r="K51" i="6"/>
  <c r="H51" i="6"/>
  <c r="E51" i="6"/>
  <c r="AH50" i="6"/>
  <c r="AJ50" i="6" s="1"/>
  <c r="AF50" i="6"/>
  <c r="AC50" i="6"/>
  <c r="Z50" i="6"/>
  <c r="W50" i="6"/>
  <c r="T50" i="6"/>
  <c r="Q50" i="6"/>
  <c r="N50" i="6"/>
  <c r="K50" i="6"/>
  <c r="H50" i="6"/>
  <c r="E50" i="6"/>
  <c r="AH49" i="6"/>
  <c r="AJ49" i="6" s="1"/>
  <c r="AF49" i="6"/>
  <c r="AC49" i="6"/>
  <c r="Z49" i="6"/>
  <c r="W49" i="6"/>
  <c r="T49" i="6"/>
  <c r="Q49" i="6"/>
  <c r="N49" i="6"/>
  <c r="K49" i="6"/>
  <c r="H49" i="6"/>
  <c r="E49" i="6"/>
  <c r="AH48" i="6"/>
  <c r="AJ48" i="6" s="1"/>
  <c r="AF48" i="6"/>
  <c r="AC48" i="6"/>
  <c r="Z48" i="6"/>
  <c r="W48" i="6"/>
  <c r="T48" i="6"/>
  <c r="Q48" i="6"/>
  <c r="N48" i="6"/>
  <c r="K48" i="6"/>
  <c r="H48" i="6"/>
  <c r="E48" i="6"/>
  <c r="AH47" i="6"/>
  <c r="AJ47" i="6" s="1"/>
  <c r="AF47" i="6"/>
  <c r="AC47" i="6"/>
  <c r="Z47" i="6"/>
  <c r="W47" i="6"/>
  <c r="T47" i="6"/>
  <c r="Q47" i="6"/>
  <c r="N47" i="6"/>
  <c r="K47" i="6"/>
  <c r="H47" i="6"/>
  <c r="E47" i="6"/>
  <c r="AH46" i="6"/>
  <c r="AJ46" i="6" s="1"/>
  <c r="AF46" i="6"/>
  <c r="AC46" i="6"/>
  <c r="Z46" i="6"/>
  <c r="W46" i="6"/>
  <c r="T46" i="6"/>
  <c r="Q46" i="6"/>
  <c r="N46" i="6"/>
  <c r="K46" i="6"/>
  <c r="H46" i="6"/>
  <c r="E46" i="6"/>
  <c r="D45" i="6"/>
  <c r="AH44" i="6"/>
  <c r="AJ44" i="6" s="1"/>
  <c r="AF44" i="6"/>
  <c r="AC44" i="6"/>
  <c r="Z44" i="6"/>
  <c r="W44" i="6"/>
  <c r="T44" i="6"/>
  <c r="Q44" i="6"/>
  <c r="N44" i="6"/>
  <c r="K44" i="6"/>
  <c r="H44" i="6"/>
  <c r="E44" i="6"/>
  <c r="AH43" i="6"/>
  <c r="AJ43" i="6" s="1"/>
  <c r="AF43" i="6"/>
  <c r="AC43" i="6"/>
  <c r="Z43" i="6"/>
  <c r="W43" i="6"/>
  <c r="T43" i="6"/>
  <c r="Q43" i="6"/>
  <c r="N43" i="6"/>
  <c r="K43" i="6"/>
  <c r="H43" i="6"/>
  <c r="E43" i="6"/>
  <c r="AH42" i="6"/>
  <c r="AJ42" i="6" s="1"/>
  <c r="AF42" i="6"/>
  <c r="AC42" i="6"/>
  <c r="Z42" i="6"/>
  <c r="W42" i="6"/>
  <c r="T42" i="6"/>
  <c r="Q42" i="6"/>
  <c r="N42" i="6"/>
  <c r="K42" i="6"/>
  <c r="H42" i="6"/>
  <c r="E42" i="6"/>
  <c r="AH41" i="6"/>
  <c r="AJ41" i="6" s="1"/>
  <c r="AF41" i="6"/>
  <c r="AC41" i="6"/>
  <c r="Z41" i="6"/>
  <c r="W41" i="6"/>
  <c r="T41" i="6"/>
  <c r="Q41" i="6"/>
  <c r="N41" i="6"/>
  <c r="K41" i="6"/>
  <c r="H41" i="6"/>
  <c r="E41" i="6"/>
  <c r="AH40" i="6"/>
  <c r="AJ40" i="6" s="1"/>
  <c r="AF40" i="6"/>
  <c r="AC40" i="6"/>
  <c r="Z40" i="6"/>
  <c r="W40" i="6"/>
  <c r="T40" i="6"/>
  <c r="Q40" i="6"/>
  <c r="N40" i="6"/>
  <c r="K40" i="6"/>
  <c r="H40" i="6"/>
  <c r="E40" i="6"/>
  <c r="AH39" i="6"/>
  <c r="AF39" i="6"/>
  <c r="AC39" i="6"/>
  <c r="Z39" i="6"/>
  <c r="W39" i="6"/>
  <c r="T39" i="6"/>
  <c r="Q39" i="6"/>
  <c r="N39" i="6"/>
  <c r="K39" i="6"/>
  <c r="H39" i="6"/>
  <c r="E39" i="6"/>
  <c r="D38" i="6"/>
  <c r="AH37" i="6"/>
  <c r="AJ37" i="6" s="1"/>
  <c r="AF37" i="6"/>
  <c r="AC37" i="6"/>
  <c r="Z37" i="6"/>
  <c r="W37" i="6"/>
  <c r="T37" i="6"/>
  <c r="Q37" i="6"/>
  <c r="N37" i="6"/>
  <c r="K37" i="6"/>
  <c r="H37" i="6"/>
  <c r="E37" i="6"/>
  <c r="AH36" i="6"/>
  <c r="AJ36" i="6" s="1"/>
  <c r="AF36" i="6"/>
  <c r="AC36" i="6"/>
  <c r="Z36" i="6"/>
  <c r="W36" i="6"/>
  <c r="T36" i="6"/>
  <c r="Q36" i="6"/>
  <c r="N36" i="6"/>
  <c r="K36" i="6"/>
  <c r="H36" i="6"/>
  <c r="E36" i="6"/>
  <c r="AH35" i="6"/>
  <c r="AJ35" i="6" s="1"/>
  <c r="AF35" i="6"/>
  <c r="AC35" i="6"/>
  <c r="Z35" i="6"/>
  <c r="W35" i="6"/>
  <c r="T35" i="6"/>
  <c r="Q35" i="6"/>
  <c r="N35" i="6"/>
  <c r="K35" i="6"/>
  <c r="H35" i="6"/>
  <c r="E35" i="6"/>
  <c r="AH34" i="6"/>
  <c r="AJ34" i="6" s="1"/>
  <c r="AF34" i="6"/>
  <c r="AC34" i="6"/>
  <c r="Z34" i="6"/>
  <c r="W34" i="6"/>
  <c r="T34" i="6"/>
  <c r="Q34" i="6"/>
  <c r="N34" i="6"/>
  <c r="K34" i="6"/>
  <c r="H34" i="6"/>
  <c r="E34" i="6"/>
  <c r="AH33" i="6"/>
  <c r="AJ33" i="6" s="1"/>
  <c r="AF33" i="6"/>
  <c r="AC33" i="6"/>
  <c r="Z33" i="6"/>
  <c r="W33" i="6"/>
  <c r="T33" i="6"/>
  <c r="Q33" i="6"/>
  <c r="N33" i="6"/>
  <c r="K33" i="6"/>
  <c r="H33" i="6"/>
  <c r="E33" i="6"/>
  <c r="AH32" i="6"/>
  <c r="AF32" i="6"/>
  <c r="AC32" i="6"/>
  <c r="Z32" i="6"/>
  <c r="W32" i="6"/>
  <c r="T32" i="6"/>
  <c r="Q32" i="6"/>
  <c r="N32" i="6"/>
  <c r="K32" i="6"/>
  <c r="H32" i="6"/>
  <c r="E32" i="6"/>
  <c r="D31" i="6"/>
  <c r="AH30" i="6"/>
  <c r="AJ30" i="6" s="1"/>
  <c r="AF30" i="6"/>
  <c r="AC30" i="6"/>
  <c r="Z30" i="6"/>
  <c r="W30" i="6"/>
  <c r="T30" i="6"/>
  <c r="Q30" i="6"/>
  <c r="N30" i="6"/>
  <c r="K30" i="6"/>
  <c r="H30" i="6"/>
  <c r="E30" i="6"/>
  <c r="AH29" i="6"/>
  <c r="AJ29" i="6" s="1"/>
  <c r="AF29" i="6"/>
  <c r="AC29" i="6"/>
  <c r="Z29" i="6"/>
  <c r="W29" i="6"/>
  <c r="T29" i="6"/>
  <c r="Q29" i="6"/>
  <c r="N29" i="6"/>
  <c r="K29" i="6"/>
  <c r="H29" i="6"/>
  <c r="E29" i="6"/>
  <c r="AH28" i="6"/>
  <c r="AJ28" i="6" s="1"/>
  <c r="AF28" i="6"/>
  <c r="AC28" i="6"/>
  <c r="Z28" i="6"/>
  <c r="W28" i="6"/>
  <c r="T28" i="6"/>
  <c r="Q28" i="6"/>
  <c r="N28" i="6"/>
  <c r="K28" i="6"/>
  <c r="H28" i="6"/>
  <c r="E28" i="6"/>
  <c r="AH27" i="6"/>
  <c r="AJ27" i="6" s="1"/>
  <c r="AF27" i="6"/>
  <c r="AC27" i="6"/>
  <c r="Z27" i="6"/>
  <c r="W27" i="6"/>
  <c r="T27" i="6"/>
  <c r="Q27" i="6"/>
  <c r="N27" i="6"/>
  <c r="K27" i="6"/>
  <c r="H27" i="6"/>
  <c r="E27" i="6"/>
  <c r="AH26" i="6"/>
  <c r="AJ26" i="6" s="1"/>
  <c r="AF26" i="6"/>
  <c r="AC26" i="6"/>
  <c r="Z26" i="6"/>
  <c r="W26" i="6"/>
  <c r="T26" i="6"/>
  <c r="Q26" i="6"/>
  <c r="N26" i="6"/>
  <c r="K26" i="6"/>
  <c r="H26" i="6"/>
  <c r="E26" i="6"/>
  <c r="AH25" i="6"/>
  <c r="AJ25" i="6" s="1"/>
  <c r="AF25" i="6"/>
  <c r="AC25" i="6"/>
  <c r="Z25" i="6"/>
  <c r="W25" i="6"/>
  <c r="T25" i="6"/>
  <c r="Q25" i="6"/>
  <c r="N25" i="6"/>
  <c r="K25" i="6"/>
  <c r="H25" i="6"/>
  <c r="E25" i="6"/>
  <c r="D24" i="6"/>
  <c r="AH23" i="6"/>
  <c r="AJ23" i="6" s="1"/>
  <c r="AF23" i="6"/>
  <c r="AC23" i="6"/>
  <c r="Z23" i="6"/>
  <c r="W23" i="6"/>
  <c r="T23" i="6"/>
  <c r="Q23" i="6"/>
  <c r="N23" i="6"/>
  <c r="K23" i="6"/>
  <c r="H23" i="6"/>
  <c r="E23" i="6"/>
  <c r="AH22" i="6"/>
  <c r="AJ22" i="6" s="1"/>
  <c r="AF22" i="6"/>
  <c r="AC22" i="6"/>
  <c r="Z22" i="6"/>
  <c r="W22" i="6"/>
  <c r="T22" i="6"/>
  <c r="Q22" i="6"/>
  <c r="N22" i="6"/>
  <c r="K22" i="6"/>
  <c r="H22" i="6"/>
  <c r="E22" i="6"/>
  <c r="AH21" i="6"/>
  <c r="AJ21" i="6" s="1"/>
  <c r="AF21" i="6"/>
  <c r="AC21" i="6"/>
  <c r="Z21" i="6"/>
  <c r="W21" i="6"/>
  <c r="T21" i="6"/>
  <c r="Q21" i="6"/>
  <c r="N21" i="6"/>
  <c r="K21" i="6"/>
  <c r="H21" i="6"/>
  <c r="E21" i="6"/>
  <c r="AH20" i="6"/>
  <c r="AJ20" i="6" s="1"/>
  <c r="AF20" i="6"/>
  <c r="AC20" i="6"/>
  <c r="Z20" i="6"/>
  <c r="W20" i="6"/>
  <c r="T20" i="6"/>
  <c r="Q20" i="6"/>
  <c r="N20" i="6"/>
  <c r="K20" i="6"/>
  <c r="H20" i="6"/>
  <c r="E20" i="6"/>
  <c r="AH19" i="6"/>
  <c r="AJ19" i="6" s="1"/>
  <c r="AF19" i="6"/>
  <c r="AC19" i="6"/>
  <c r="Z19" i="6"/>
  <c r="W19" i="6"/>
  <c r="T19" i="6"/>
  <c r="Q19" i="6"/>
  <c r="N19" i="6"/>
  <c r="K19" i="6"/>
  <c r="H19" i="6"/>
  <c r="E19" i="6"/>
  <c r="AH18" i="6"/>
  <c r="AJ18" i="6" s="1"/>
  <c r="AF18" i="6"/>
  <c r="AC18" i="6"/>
  <c r="Z18" i="6"/>
  <c r="W18" i="6"/>
  <c r="T18" i="6"/>
  <c r="Q18" i="6"/>
  <c r="N18" i="6"/>
  <c r="K18" i="6"/>
  <c r="H18" i="6"/>
  <c r="E18" i="6"/>
  <c r="D17" i="6"/>
  <c r="AH16" i="6"/>
  <c r="AJ16" i="6" s="1"/>
  <c r="AF16" i="6"/>
  <c r="AC16" i="6"/>
  <c r="Z16" i="6"/>
  <c r="W16" i="6"/>
  <c r="T16" i="6"/>
  <c r="Q16" i="6"/>
  <c r="N16" i="6"/>
  <c r="K16" i="6"/>
  <c r="H16" i="6"/>
  <c r="E16" i="6"/>
  <c r="AH15" i="6"/>
  <c r="AJ15" i="6" s="1"/>
  <c r="AF15" i="6"/>
  <c r="AC15" i="6"/>
  <c r="Z15" i="6"/>
  <c r="W15" i="6"/>
  <c r="T15" i="6"/>
  <c r="Q15" i="6"/>
  <c r="N15" i="6"/>
  <c r="K15" i="6"/>
  <c r="H15" i="6"/>
  <c r="E15" i="6"/>
  <c r="AH14" i="6"/>
  <c r="AJ14" i="6" s="1"/>
  <c r="AF14" i="6"/>
  <c r="AC14" i="6"/>
  <c r="Z14" i="6"/>
  <c r="W14" i="6"/>
  <c r="T14" i="6"/>
  <c r="Q14" i="6"/>
  <c r="N14" i="6"/>
  <c r="K14" i="6"/>
  <c r="H14" i="6"/>
  <c r="E14" i="6"/>
  <c r="AH13" i="6"/>
  <c r="AJ13" i="6" s="1"/>
  <c r="AF13" i="6"/>
  <c r="AC13" i="6"/>
  <c r="Z13" i="6"/>
  <c r="W13" i="6"/>
  <c r="T13" i="6"/>
  <c r="Q13" i="6"/>
  <c r="N13" i="6"/>
  <c r="K13" i="6"/>
  <c r="H13" i="6"/>
  <c r="E13" i="6"/>
  <c r="AH12" i="6"/>
  <c r="AJ12" i="6" s="1"/>
  <c r="AF12" i="6"/>
  <c r="AC12" i="6"/>
  <c r="Z12" i="6"/>
  <c r="W12" i="6"/>
  <c r="T12" i="6"/>
  <c r="Q12" i="6"/>
  <c r="N12" i="6"/>
  <c r="K12" i="6"/>
  <c r="H12" i="6"/>
  <c r="E12" i="6"/>
  <c r="AH11" i="6"/>
  <c r="AF11" i="6"/>
  <c r="AC11" i="6"/>
  <c r="Z11" i="6"/>
  <c r="W11" i="6"/>
  <c r="T11" i="6"/>
  <c r="Q11" i="6"/>
  <c r="N11" i="6"/>
  <c r="K11" i="6"/>
  <c r="H11" i="6"/>
  <c r="E11" i="6"/>
  <c r="D10" i="6"/>
  <c r="AH9" i="6"/>
  <c r="AJ9" i="6" s="1"/>
  <c r="AF9" i="6"/>
  <c r="AC9" i="6"/>
  <c r="Z9" i="6"/>
  <c r="W9" i="6"/>
  <c r="T9" i="6"/>
  <c r="Q9" i="6"/>
  <c r="N9" i="6"/>
  <c r="K9" i="6"/>
  <c r="H9" i="6"/>
  <c r="E9" i="6"/>
  <c r="AH8" i="6"/>
  <c r="AJ8" i="6" s="1"/>
  <c r="AF8" i="6"/>
  <c r="AC8" i="6"/>
  <c r="Z8" i="6"/>
  <c r="W8" i="6"/>
  <c r="T8" i="6"/>
  <c r="Q8" i="6"/>
  <c r="N8" i="6"/>
  <c r="K8" i="6"/>
  <c r="H8" i="6"/>
  <c r="E8" i="6"/>
  <c r="AH7" i="6"/>
  <c r="AJ7" i="6" s="1"/>
  <c r="AF7" i="6"/>
  <c r="AC7" i="6"/>
  <c r="Z7" i="6"/>
  <c r="W7" i="6"/>
  <c r="T7" i="6"/>
  <c r="Q7" i="6"/>
  <c r="N7" i="6"/>
  <c r="K7" i="6"/>
  <c r="H7" i="6"/>
  <c r="E7" i="6"/>
  <c r="AH6" i="6"/>
  <c r="AJ6" i="6" s="1"/>
  <c r="AF6" i="6"/>
  <c r="AC6" i="6"/>
  <c r="Z6" i="6"/>
  <c r="W6" i="6"/>
  <c r="T6" i="6"/>
  <c r="Q6" i="6"/>
  <c r="N6" i="6"/>
  <c r="K6" i="6"/>
  <c r="H6" i="6"/>
  <c r="E6" i="6"/>
  <c r="AH5" i="6"/>
  <c r="AJ5" i="6" s="1"/>
  <c r="AF5" i="6"/>
  <c r="AC5" i="6"/>
  <c r="Z5" i="6"/>
  <c r="W5" i="6"/>
  <c r="T5" i="6"/>
  <c r="Q5" i="6"/>
  <c r="N5" i="6"/>
  <c r="K5" i="6"/>
  <c r="H5" i="6"/>
  <c r="E5" i="6"/>
  <c r="AH4" i="6"/>
  <c r="AJ4" i="6" s="1"/>
  <c r="AF4" i="6"/>
  <c r="AC4" i="6"/>
  <c r="Z4" i="6"/>
  <c r="W4" i="6"/>
  <c r="T4" i="6"/>
  <c r="Q4" i="6"/>
  <c r="N4" i="6"/>
  <c r="K4" i="6"/>
  <c r="H4" i="6"/>
  <c r="E4" i="6"/>
  <c r="L13" i="4" l="1"/>
  <c r="AJ11" i="6"/>
  <c r="L41" i="4"/>
  <c r="AJ39" i="6"/>
  <c r="N41" i="4" s="1"/>
  <c r="D113" i="6"/>
  <c r="L34" i="4"/>
  <c r="AJ32" i="6"/>
  <c r="L104" i="4"/>
  <c r="AJ102" i="6"/>
  <c r="K70" i="6"/>
  <c r="W70" i="6"/>
  <c r="L55" i="4"/>
  <c r="AJ53" i="6"/>
  <c r="AF70" i="6"/>
  <c r="Z94" i="6"/>
  <c r="W94" i="6"/>
  <c r="Q74" i="6"/>
  <c r="Q88" i="6"/>
  <c r="Q82" i="6"/>
  <c r="N94" i="6"/>
  <c r="K66" i="6"/>
  <c r="K94" i="6"/>
  <c r="AJ93" i="6"/>
  <c r="N95" i="4" s="1"/>
  <c r="L95" i="4"/>
  <c r="AJ87" i="6"/>
  <c r="N89" i="4" s="1"/>
  <c r="L89" i="4"/>
  <c r="AI99" i="6"/>
  <c r="M101" i="4" s="1"/>
  <c r="AJ99" i="6"/>
  <c r="N101" i="4" s="1"/>
  <c r="L101" i="4"/>
  <c r="N103" i="4"/>
  <c r="L103" i="4"/>
  <c r="N8" i="4"/>
  <c r="L8" i="4"/>
  <c r="AC88" i="6"/>
  <c r="AC82" i="6"/>
  <c r="N7" i="4"/>
  <c r="L7" i="4"/>
  <c r="N108" i="4"/>
  <c r="L108" i="4"/>
  <c r="N107" i="4"/>
  <c r="L107" i="4"/>
  <c r="N106" i="4"/>
  <c r="L106" i="4"/>
  <c r="N105" i="4"/>
  <c r="L105" i="4"/>
  <c r="AJ98" i="6"/>
  <c r="N100" i="4" s="1"/>
  <c r="L100" i="4"/>
  <c r="AJ97" i="6"/>
  <c r="N99" i="4" s="1"/>
  <c r="L99" i="4"/>
  <c r="AJ96" i="6"/>
  <c r="N98" i="4" s="1"/>
  <c r="L98" i="4"/>
  <c r="AJ95" i="6"/>
  <c r="N97" i="4" s="1"/>
  <c r="L97" i="4"/>
  <c r="AJ92" i="6"/>
  <c r="N94" i="4" s="1"/>
  <c r="L94" i="4"/>
  <c r="AJ91" i="6"/>
  <c r="N93" i="4" s="1"/>
  <c r="L93" i="4"/>
  <c r="AJ90" i="6"/>
  <c r="N92" i="4" s="1"/>
  <c r="L92" i="4"/>
  <c r="AJ89" i="6"/>
  <c r="N91" i="4" s="1"/>
  <c r="L91" i="4"/>
  <c r="AJ86" i="6"/>
  <c r="N88" i="4" s="1"/>
  <c r="L88" i="4"/>
  <c r="AJ85" i="6"/>
  <c r="N87" i="4" s="1"/>
  <c r="L87" i="4"/>
  <c r="AJ84" i="6"/>
  <c r="N86" i="4" s="1"/>
  <c r="L86" i="4"/>
  <c r="AJ83" i="6"/>
  <c r="N85" i="4" s="1"/>
  <c r="L85" i="4"/>
  <c r="AJ81" i="6"/>
  <c r="N83" i="4" s="1"/>
  <c r="L83" i="4"/>
  <c r="AJ80" i="6"/>
  <c r="N82" i="4" s="1"/>
  <c r="L82" i="4"/>
  <c r="AJ79" i="6"/>
  <c r="N81" i="4" s="1"/>
  <c r="L81" i="4"/>
  <c r="AJ77" i="6"/>
  <c r="N79" i="4" s="1"/>
  <c r="L79" i="4"/>
  <c r="AJ76" i="6"/>
  <c r="N78" i="4" s="1"/>
  <c r="L78" i="4"/>
  <c r="AJ73" i="6"/>
  <c r="N75" i="4" s="1"/>
  <c r="L75" i="4"/>
  <c r="AJ72" i="6"/>
  <c r="N74" i="4" s="1"/>
  <c r="L74" i="4"/>
  <c r="AJ71" i="6"/>
  <c r="N73" i="4" s="1"/>
  <c r="L73" i="4"/>
  <c r="AJ69" i="6"/>
  <c r="N71" i="4" s="1"/>
  <c r="L71" i="4"/>
  <c r="AJ68" i="6"/>
  <c r="N70" i="4" s="1"/>
  <c r="L70" i="4"/>
  <c r="N67" i="4"/>
  <c r="L67" i="4"/>
  <c r="N66" i="4"/>
  <c r="L66" i="4"/>
  <c r="N65" i="4"/>
  <c r="L65" i="4"/>
  <c r="N64" i="4"/>
  <c r="L64" i="4"/>
  <c r="N63" i="4"/>
  <c r="L63" i="4"/>
  <c r="N62" i="4"/>
  <c r="L62" i="4"/>
  <c r="N60" i="4"/>
  <c r="L60" i="4"/>
  <c r="N59" i="4"/>
  <c r="L59" i="4"/>
  <c r="N58" i="4"/>
  <c r="L58" i="4"/>
  <c r="N57" i="4"/>
  <c r="L57" i="4"/>
  <c r="N56" i="4"/>
  <c r="L56" i="4"/>
  <c r="N53" i="4"/>
  <c r="L53" i="4"/>
  <c r="N52" i="4"/>
  <c r="L52" i="4"/>
  <c r="N51" i="4"/>
  <c r="L51" i="4"/>
  <c r="N50" i="4"/>
  <c r="L50" i="4"/>
  <c r="N49" i="4"/>
  <c r="L49" i="4"/>
  <c r="N48" i="4"/>
  <c r="L48" i="4"/>
  <c r="N46" i="4"/>
  <c r="L46" i="4"/>
  <c r="N45" i="4"/>
  <c r="L45" i="4"/>
  <c r="N44" i="4"/>
  <c r="L44" i="4"/>
  <c r="N43" i="4"/>
  <c r="L43" i="4"/>
  <c r="N42" i="4"/>
  <c r="L42" i="4"/>
  <c r="N39" i="4"/>
  <c r="L39" i="4"/>
  <c r="N38" i="4"/>
  <c r="L38" i="4"/>
  <c r="N37" i="4"/>
  <c r="L37" i="4"/>
  <c r="N36" i="4"/>
  <c r="L36" i="4"/>
  <c r="N35" i="4"/>
  <c r="L35" i="4"/>
  <c r="N32" i="4"/>
  <c r="L32" i="4"/>
  <c r="N31" i="4"/>
  <c r="L31" i="4"/>
  <c r="N30" i="4"/>
  <c r="L30" i="4"/>
  <c r="N29" i="4"/>
  <c r="L29" i="4"/>
  <c r="N28" i="4"/>
  <c r="L28" i="4"/>
  <c r="N27" i="4"/>
  <c r="L27" i="4"/>
  <c r="N25" i="4"/>
  <c r="L25" i="4"/>
  <c r="N24" i="4"/>
  <c r="L24" i="4"/>
  <c r="N23" i="4"/>
  <c r="L23" i="4"/>
  <c r="N22" i="4"/>
  <c r="L22" i="4"/>
  <c r="N21" i="4"/>
  <c r="L21" i="4"/>
  <c r="N20" i="4"/>
  <c r="L20" i="4"/>
  <c r="N18" i="4"/>
  <c r="L18" i="4"/>
  <c r="N17" i="4"/>
  <c r="L17" i="4"/>
  <c r="N16" i="4"/>
  <c r="L16" i="4"/>
  <c r="N15" i="4"/>
  <c r="L15" i="4"/>
  <c r="N14" i="4"/>
  <c r="L14" i="4"/>
  <c r="N11" i="4"/>
  <c r="L11" i="4"/>
  <c r="N10" i="4"/>
  <c r="L10" i="4"/>
  <c r="N9" i="4"/>
  <c r="L9" i="4"/>
  <c r="N6" i="4"/>
  <c r="L6" i="4"/>
  <c r="AC10" i="6"/>
  <c r="AF17" i="6"/>
  <c r="AC24" i="6"/>
  <c r="Z31" i="6"/>
  <c r="AF45" i="6"/>
  <c r="AF52" i="6"/>
  <c r="AC52" i="6"/>
  <c r="AC100" i="6"/>
  <c r="Z70" i="6"/>
  <c r="Z107" i="6"/>
  <c r="AF78" i="6"/>
  <c r="AC94" i="6"/>
  <c r="W100" i="6"/>
  <c r="W88" i="6"/>
  <c r="W82" i="6"/>
  <c r="W52" i="6"/>
  <c r="W45" i="6"/>
  <c r="T107" i="6"/>
  <c r="T88" i="6"/>
  <c r="T78" i="6"/>
  <c r="T52" i="6"/>
  <c r="T45" i="6"/>
  <c r="T31" i="6"/>
  <c r="T17" i="6"/>
  <c r="Q100" i="6"/>
  <c r="Q94" i="6"/>
  <c r="Q59" i="6"/>
  <c r="Q52" i="6"/>
  <c r="Q24" i="6"/>
  <c r="Q10" i="6"/>
  <c r="N107" i="6"/>
  <c r="N31" i="6"/>
  <c r="K52" i="6"/>
  <c r="K45" i="6"/>
  <c r="H107" i="6"/>
  <c r="AI92" i="6"/>
  <c r="M94" i="4" s="1"/>
  <c r="AI91" i="6"/>
  <c r="M93" i="4" s="1"/>
  <c r="H88" i="6"/>
  <c r="H78" i="6"/>
  <c r="AI72" i="6"/>
  <c r="M74" i="4" s="1"/>
  <c r="H70" i="6"/>
  <c r="H52" i="6"/>
  <c r="H45" i="6"/>
  <c r="AI28" i="6"/>
  <c r="M30" i="4" s="1"/>
  <c r="H31" i="6"/>
  <c r="H17" i="6"/>
  <c r="E100" i="6"/>
  <c r="E94" i="6"/>
  <c r="E88" i="6"/>
  <c r="E82" i="6"/>
  <c r="AI64" i="6"/>
  <c r="M66" i="4" s="1"/>
  <c r="AI6" i="6"/>
  <c r="M8" i="4" s="1"/>
  <c r="AI50" i="6"/>
  <c r="M52" i="4" s="1"/>
  <c r="H10" i="6"/>
  <c r="T10" i="6"/>
  <c r="AI4" i="6"/>
  <c r="M6" i="4" s="1"/>
  <c r="K17" i="6"/>
  <c r="W17" i="6"/>
  <c r="AI12" i="6"/>
  <c r="M14" i="4" s="1"/>
  <c r="AI16" i="6"/>
  <c r="M18" i="4" s="1"/>
  <c r="AI34" i="6"/>
  <c r="M36" i="4" s="1"/>
  <c r="K24" i="6"/>
  <c r="W24" i="6"/>
  <c r="AI25" i="6"/>
  <c r="M27" i="4" s="1"/>
  <c r="AI56" i="6"/>
  <c r="M58" i="4" s="1"/>
  <c r="K74" i="6"/>
  <c r="T82" i="6"/>
  <c r="N70" i="6"/>
  <c r="AI101" i="6"/>
  <c r="M103" i="4" s="1"/>
  <c r="N24" i="6"/>
  <c r="Z24" i="6"/>
  <c r="AI18" i="6"/>
  <c r="M20" i="4" s="1"/>
  <c r="P108" i="6"/>
  <c r="P109" i="6" s="1"/>
  <c r="AB108" i="6"/>
  <c r="AB109" i="6" s="1"/>
  <c r="K31" i="6"/>
  <c r="W31" i="6"/>
  <c r="AI27" i="6"/>
  <c r="M29" i="4" s="1"/>
  <c r="Q38" i="6"/>
  <c r="AC38" i="6"/>
  <c r="AI35" i="6"/>
  <c r="M37" i="4" s="1"/>
  <c r="AI69" i="6"/>
  <c r="M71" i="4" s="1"/>
  <c r="N74" i="6"/>
  <c r="Z74" i="6"/>
  <c r="K78" i="6"/>
  <c r="W78" i="6"/>
  <c r="N78" i="6"/>
  <c r="Z78" i="6"/>
  <c r="AI77" i="6"/>
  <c r="M79" i="4" s="1"/>
  <c r="K82" i="6"/>
  <c r="K88" i="6"/>
  <c r="N88" i="6"/>
  <c r="Z88" i="6"/>
  <c r="AI85" i="6"/>
  <c r="M87" i="4" s="1"/>
  <c r="AI86" i="6"/>
  <c r="M88" i="4" s="1"/>
  <c r="AI93" i="6"/>
  <c r="M95" i="4" s="1"/>
  <c r="N10" i="6"/>
  <c r="Z10" i="6"/>
  <c r="N17" i="6"/>
  <c r="Z17" i="6"/>
  <c r="AI14" i="6"/>
  <c r="M16" i="4" s="1"/>
  <c r="Q31" i="6"/>
  <c r="AC31" i="6"/>
  <c r="H38" i="6"/>
  <c r="T38" i="6"/>
  <c r="AI32" i="6"/>
  <c r="M34" i="4" s="1"/>
  <c r="N45" i="6"/>
  <c r="Z45" i="6"/>
  <c r="AI41" i="6"/>
  <c r="M43" i="4" s="1"/>
  <c r="AI44" i="6"/>
  <c r="M46" i="4" s="1"/>
  <c r="N52" i="6"/>
  <c r="Z52" i="6"/>
  <c r="K59" i="6"/>
  <c r="W59" i="6"/>
  <c r="AC59" i="6"/>
  <c r="W66" i="6"/>
  <c r="Q66" i="6"/>
  <c r="T70" i="6"/>
  <c r="E74" i="6"/>
  <c r="AC74" i="6"/>
  <c r="N82" i="6"/>
  <c r="Z82" i="6"/>
  <c r="AI80" i="6"/>
  <c r="M82" i="4" s="1"/>
  <c r="AI87" i="6"/>
  <c r="M89" i="4" s="1"/>
  <c r="H100" i="6"/>
  <c r="T100" i="6"/>
  <c r="H82" i="6"/>
  <c r="AF82" i="6"/>
  <c r="K10" i="6"/>
  <c r="W10" i="6"/>
  <c r="AI15" i="6"/>
  <c r="M17" i="4" s="1"/>
  <c r="AI5" i="6"/>
  <c r="M7" i="4" s="1"/>
  <c r="J108" i="6"/>
  <c r="J109" i="6" s="1"/>
  <c r="V108" i="6"/>
  <c r="V109" i="6" s="1"/>
  <c r="Q17" i="6"/>
  <c r="AC17" i="6"/>
  <c r="H24" i="6"/>
  <c r="T24" i="6"/>
  <c r="AF24" i="6"/>
  <c r="AI19" i="6"/>
  <c r="M21" i="4" s="1"/>
  <c r="AI22" i="6"/>
  <c r="M24" i="4" s="1"/>
  <c r="AI26" i="6"/>
  <c r="M28" i="4" s="1"/>
  <c r="K38" i="6"/>
  <c r="W38" i="6"/>
  <c r="N38" i="6"/>
  <c r="Z38" i="6"/>
  <c r="Q45" i="6"/>
  <c r="AC45" i="6"/>
  <c r="AI47" i="6"/>
  <c r="M49" i="4" s="1"/>
  <c r="AI57" i="6"/>
  <c r="M59" i="4" s="1"/>
  <c r="N66" i="6"/>
  <c r="Z66" i="6"/>
  <c r="E66" i="6"/>
  <c r="AC66" i="6"/>
  <c r="H74" i="6"/>
  <c r="T74" i="6"/>
  <c r="AF74" i="6"/>
  <c r="AI81" i="6"/>
  <c r="M83" i="4" s="1"/>
  <c r="H94" i="6"/>
  <c r="T94" i="6"/>
  <c r="K100" i="6"/>
  <c r="N100" i="6"/>
  <c r="Z100" i="6"/>
  <c r="AI97" i="6"/>
  <c r="M99" i="4" s="1"/>
  <c r="AI98" i="6"/>
  <c r="M100" i="4" s="1"/>
  <c r="Q107" i="6"/>
  <c r="AI104" i="6"/>
  <c r="M106" i="4" s="1"/>
  <c r="AI63" i="6"/>
  <c r="M65" i="4" s="1"/>
  <c r="AI58" i="6"/>
  <c r="M60" i="4" s="1"/>
  <c r="AI54" i="6"/>
  <c r="M56" i="4" s="1"/>
  <c r="AH59" i="6"/>
  <c r="AJ59" i="6" s="1"/>
  <c r="E59" i="6"/>
  <c r="AI51" i="6"/>
  <c r="M53" i="4" s="1"/>
  <c r="AI48" i="6"/>
  <c r="M50" i="4" s="1"/>
  <c r="E52" i="6"/>
  <c r="AI43" i="6"/>
  <c r="M45" i="4" s="1"/>
  <c r="AI42" i="6"/>
  <c r="M44" i="4" s="1"/>
  <c r="AH45" i="6"/>
  <c r="AJ45" i="6" s="1"/>
  <c r="AI40" i="6"/>
  <c r="M42" i="4" s="1"/>
  <c r="E45" i="6"/>
  <c r="E38" i="6"/>
  <c r="AI37" i="6"/>
  <c r="M39" i="4" s="1"/>
  <c r="AI36" i="6"/>
  <c r="M38" i="4" s="1"/>
  <c r="AH38" i="6"/>
  <c r="AJ38" i="6" s="1"/>
  <c r="AI33" i="6"/>
  <c r="M35" i="4" s="1"/>
  <c r="N34" i="4"/>
  <c r="AI30" i="6"/>
  <c r="M32" i="4" s="1"/>
  <c r="AI29" i="6"/>
  <c r="M31" i="4" s="1"/>
  <c r="E31" i="6"/>
  <c r="AI23" i="6"/>
  <c r="M25" i="4" s="1"/>
  <c r="E24" i="6"/>
  <c r="AI20" i="6"/>
  <c r="M22" i="4" s="1"/>
  <c r="AI13" i="6"/>
  <c r="M15" i="4" s="1"/>
  <c r="E17" i="6"/>
  <c r="AH17" i="6"/>
  <c r="AJ17" i="6" s="1"/>
  <c r="N13" i="4"/>
  <c r="AI9" i="6"/>
  <c r="M11" i="4" s="1"/>
  <c r="AI8" i="6"/>
  <c r="M10" i="4" s="1"/>
  <c r="AH10" i="6"/>
  <c r="AJ10" i="6" s="1"/>
  <c r="AI7" i="6"/>
  <c r="M9" i="4" s="1"/>
  <c r="E10" i="6"/>
  <c r="D108" i="6"/>
  <c r="D109" i="6" s="1"/>
  <c r="D110" i="6" s="1"/>
  <c r="AI105" i="6"/>
  <c r="M107" i="4" s="1"/>
  <c r="AI103" i="6"/>
  <c r="M105" i="4" s="1"/>
  <c r="AH107" i="6"/>
  <c r="AJ107" i="6" s="1"/>
  <c r="E107" i="6"/>
  <c r="N104" i="4"/>
  <c r="G108" i="6"/>
  <c r="G109" i="6" s="1"/>
  <c r="M108" i="6"/>
  <c r="M109" i="6" s="1"/>
  <c r="S108" i="6"/>
  <c r="S109" i="6" s="1"/>
  <c r="Y108" i="6"/>
  <c r="Y109" i="6" s="1"/>
  <c r="AE108" i="6"/>
  <c r="AE109" i="6" s="1"/>
  <c r="AI11" i="6"/>
  <c r="M13" i="4" s="1"/>
  <c r="AI21" i="6"/>
  <c r="M23" i="4" s="1"/>
  <c r="AH24" i="6"/>
  <c r="AJ24" i="6" s="1"/>
  <c r="AF31" i="6"/>
  <c r="AI39" i="6"/>
  <c r="M41" i="4" s="1"/>
  <c r="AI49" i="6"/>
  <c r="M51" i="4" s="1"/>
  <c r="AH52" i="6"/>
  <c r="AJ52" i="6" s="1"/>
  <c r="H59" i="6"/>
  <c r="T59" i="6"/>
  <c r="AF59" i="6"/>
  <c r="AI55" i="6"/>
  <c r="M57" i="4" s="1"/>
  <c r="AH66" i="6"/>
  <c r="AJ66" i="6" s="1"/>
  <c r="AJ67" i="6"/>
  <c r="N69" i="4" s="1"/>
  <c r="AH70" i="6"/>
  <c r="AI73" i="6"/>
  <c r="M75" i="4" s="1"/>
  <c r="W74" i="6"/>
  <c r="AI75" i="6"/>
  <c r="M77" i="4" s="1"/>
  <c r="AI84" i="6"/>
  <c r="M86" i="4" s="1"/>
  <c r="AI90" i="6"/>
  <c r="M92" i="4" s="1"/>
  <c r="AI96" i="6"/>
  <c r="M98" i="4" s="1"/>
  <c r="AC107" i="6"/>
  <c r="AI102" i="6"/>
  <c r="M104" i="4" s="1"/>
  <c r="AF10" i="6"/>
  <c r="AF38" i="6"/>
  <c r="AI46" i="6"/>
  <c r="M48" i="4" s="1"/>
  <c r="AI60" i="6"/>
  <c r="M62" i="4" s="1"/>
  <c r="AI71" i="6"/>
  <c r="M73" i="4" s="1"/>
  <c r="AJ75" i="6"/>
  <c r="N77" i="4" s="1"/>
  <c r="AH78" i="6"/>
  <c r="N59" i="6"/>
  <c r="AI53" i="6"/>
  <c r="M55" i="4" s="1"/>
  <c r="AI62" i="6"/>
  <c r="M64" i="4" s="1"/>
  <c r="Q70" i="6"/>
  <c r="AC70" i="6"/>
  <c r="AI79" i="6"/>
  <c r="M81" i="4" s="1"/>
  <c r="AH82" i="6"/>
  <c r="AH88" i="6"/>
  <c r="AH94" i="6"/>
  <c r="AH100" i="6"/>
  <c r="W107" i="6"/>
  <c r="AH31" i="6"/>
  <c r="AJ31" i="6" s="1"/>
  <c r="AH74" i="6"/>
  <c r="AF88" i="6"/>
  <c r="AI83" i="6"/>
  <c r="M85" i="4" s="1"/>
  <c r="D58" i="7" s="1"/>
  <c r="AF94" i="6"/>
  <c r="AI89" i="6"/>
  <c r="M91" i="4" s="1"/>
  <c r="AF100" i="6"/>
  <c r="AI95" i="6"/>
  <c r="M97" i="4" s="1"/>
  <c r="D114" i="6"/>
  <c r="Z59" i="6"/>
  <c r="E70" i="6"/>
  <c r="AI68" i="6"/>
  <c r="M70" i="4" s="1"/>
  <c r="N55" i="4"/>
  <c r="H66" i="6"/>
  <c r="T66" i="6"/>
  <c r="AF66" i="6"/>
  <c r="AI61" i="6"/>
  <c r="M63" i="4" s="1"/>
  <c r="AI65" i="6"/>
  <c r="M67" i="4" s="1"/>
  <c r="AI67" i="6"/>
  <c r="M69" i="4" s="1"/>
  <c r="E78" i="6"/>
  <c r="Q78" i="6"/>
  <c r="AC78" i="6"/>
  <c r="AI76" i="6"/>
  <c r="M78" i="4" s="1"/>
  <c r="AF107" i="6"/>
  <c r="K106" i="6"/>
  <c r="AI106" i="6" s="1"/>
  <c r="M108" i="4" s="1"/>
  <c r="D107" i="5"/>
  <c r="AH106" i="5"/>
  <c r="AJ106" i="5" s="1"/>
  <c r="AF106" i="5"/>
  <c r="AC106" i="5"/>
  <c r="Z106" i="5"/>
  <c r="W106" i="5"/>
  <c r="T106" i="5"/>
  <c r="Q106" i="5"/>
  <c r="N106" i="5"/>
  <c r="K106" i="5"/>
  <c r="H106" i="5"/>
  <c r="E106" i="5"/>
  <c r="AH105" i="5"/>
  <c r="AJ105" i="5" s="1"/>
  <c r="AF105" i="5"/>
  <c r="AC105" i="5"/>
  <c r="Z105" i="5"/>
  <c r="W105" i="5"/>
  <c r="T105" i="5"/>
  <c r="Q105" i="5"/>
  <c r="N105" i="5"/>
  <c r="K105" i="5"/>
  <c r="H105" i="5"/>
  <c r="E105" i="5"/>
  <c r="AH104" i="5"/>
  <c r="AF104" i="5"/>
  <c r="AC104" i="5"/>
  <c r="Z104" i="5"/>
  <c r="W104" i="5"/>
  <c r="T104" i="5"/>
  <c r="Q104" i="5"/>
  <c r="N104" i="5"/>
  <c r="K104" i="5"/>
  <c r="H104" i="5"/>
  <c r="E104" i="5"/>
  <c r="AH103" i="5"/>
  <c r="AF103" i="5"/>
  <c r="AC103" i="5"/>
  <c r="Z103" i="5"/>
  <c r="W103" i="5"/>
  <c r="T103" i="5"/>
  <c r="Q103" i="5"/>
  <c r="N103" i="5"/>
  <c r="K103" i="5"/>
  <c r="H103" i="5"/>
  <c r="E103" i="5"/>
  <c r="AH102" i="5"/>
  <c r="AJ102" i="5" s="1"/>
  <c r="AF102" i="5"/>
  <c r="AC102" i="5"/>
  <c r="Z102" i="5"/>
  <c r="W102" i="5"/>
  <c r="T102" i="5"/>
  <c r="Q102" i="5"/>
  <c r="N102" i="5"/>
  <c r="K102" i="5"/>
  <c r="H102" i="5"/>
  <c r="E102" i="5"/>
  <c r="AH101" i="5"/>
  <c r="AJ101" i="5" s="1"/>
  <c r="AF101" i="5"/>
  <c r="AC101" i="5"/>
  <c r="Z101" i="5"/>
  <c r="W101" i="5"/>
  <c r="T101" i="5"/>
  <c r="Q101" i="5"/>
  <c r="N101" i="5"/>
  <c r="K101" i="5"/>
  <c r="H101" i="5"/>
  <c r="E101" i="5"/>
  <c r="D100" i="5"/>
  <c r="AH99" i="5"/>
  <c r="AF99" i="5"/>
  <c r="AC99" i="5"/>
  <c r="Z99" i="5"/>
  <c r="W99" i="5"/>
  <c r="T99" i="5"/>
  <c r="Q99" i="5"/>
  <c r="N99" i="5"/>
  <c r="K99" i="5"/>
  <c r="H99" i="5"/>
  <c r="E99" i="5"/>
  <c r="AH98" i="5"/>
  <c r="H100" i="4" s="1"/>
  <c r="AF98" i="5"/>
  <c r="AC98" i="5"/>
  <c r="Z98" i="5"/>
  <c r="W98" i="5"/>
  <c r="T98" i="5"/>
  <c r="Q98" i="5"/>
  <c r="N98" i="5"/>
  <c r="K98" i="5"/>
  <c r="H98" i="5"/>
  <c r="E98" i="5"/>
  <c r="AH97" i="5"/>
  <c r="H99" i="4" s="1"/>
  <c r="AF97" i="5"/>
  <c r="AC97" i="5"/>
  <c r="Z97" i="5"/>
  <c r="W97" i="5"/>
  <c r="T97" i="5"/>
  <c r="Q97" i="5"/>
  <c r="N97" i="5"/>
  <c r="K97" i="5"/>
  <c r="H97" i="5"/>
  <c r="E97" i="5"/>
  <c r="AH96" i="5"/>
  <c r="AF96" i="5"/>
  <c r="AC96" i="5"/>
  <c r="Z96" i="5"/>
  <c r="W96" i="5"/>
  <c r="T96" i="5"/>
  <c r="Q96" i="5"/>
  <c r="N96" i="5"/>
  <c r="K96" i="5"/>
  <c r="H96" i="5"/>
  <c r="E96" i="5"/>
  <c r="AH95" i="5"/>
  <c r="H97" i="4" s="1"/>
  <c r="AF95" i="5"/>
  <c r="AC95" i="5"/>
  <c r="Z95" i="5"/>
  <c r="W95" i="5"/>
  <c r="T95" i="5"/>
  <c r="Q95" i="5"/>
  <c r="N95" i="5"/>
  <c r="K95" i="5"/>
  <c r="H95" i="5"/>
  <c r="E95" i="5"/>
  <c r="D94" i="5"/>
  <c r="AH93" i="5"/>
  <c r="AF93" i="5"/>
  <c r="AC93" i="5"/>
  <c r="Z93" i="5"/>
  <c r="W93" i="5"/>
  <c r="T93" i="5"/>
  <c r="Q93" i="5"/>
  <c r="N93" i="5"/>
  <c r="K93" i="5"/>
  <c r="H93" i="5"/>
  <c r="E93" i="5"/>
  <c r="AH92" i="5"/>
  <c r="H94" i="4" s="1"/>
  <c r="AF92" i="5"/>
  <c r="AC92" i="5"/>
  <c r="Z92" i="5"/>
  <c r="W92" i="5"/>
  <c r="T92" i="5"/>
  <c r="Q92" i="5"/>
  <c r="N92" i="5"/>
  <c r="K92" i="5"/>
  <c r="H92" i="5"/>
  <c r="E92" i="5"/>
  <c r="AH91" i="5"/>
  <c r="H93" i="4" s="1"/>
  <c r="AF91" i="5"/>
  <c r="AC91" i="5"/>
  <c r="Z91" i="5"/>
  <c r="W91" i="5"/>
  <c r="T91" i="5"/>
  <c r="Q91" i="5"/>
  <c r="N91" i="5"/>
  <c r="K91" i="5"/>
  <c r="H91" i="5"/>
  <c r="E91" i="5"/>
  <c r="AH90" i="5"/>
  <c r="AF90" i="5"/>
  <c r="AC90" i="5"/>
  <c r="Z90" i="5"/>
  <c r="W90" i="5"/>
  <c r="T90" i="5"/>
  <c r="Q90" i="5"/>
  <c r="N90" i="5"/>
  <c r="K90" i="5"/>
  <c r="H90" i="5"/>
  <c r="E90" i="5"/>
  <c r="AH89" i="5"/>
  <c r="H91" i="4" s="1"/>
  <c r="AF89" i="5"/>
  <c r="AC89" i="5"/>
  <c r="Z89" i="5"/>
  <c r="W89" i="5"/>
  <c r="T89" i="5"/>
  <c r="Q89" i="5"/>
  <c r="N89" i="5"/>
  <c r="K89" i="5"/>
  <c r="H89" i="5"/>
  <c r="E89" i="5"/>
  <c r="D88" i="5"/>
  <c r="AH87" i="5"/>
  <c r="AF87" i="5"/>
  <c r="AC87" i="5"/>
  <c r="Z87" i="5"/>
  <c r="W87" i="5"/>
  <c r="T87" i="5"/>
  <c r="Q87" i="5"/>
  <c r="N87" i="5"/>
  <c r="K87" i="5"/>
  <c r="H87" i="5"/>
  <c r="E87" i="5"/>
  <c r="AH86" i="5"/>
  <c r="H88" i="4" s="1"/>
  <c r="AF86" i="5"/>
  <c r="AC86" i="5"/>
  <c r="Z86" i="5"/>
  <c r="W86" i="5"/>
  <c r="T86" i="5"/>
  <c r="Q86" i="5"/>
  <c r="N86" i="5"/>
  <c r="K86" i="5"/>
  <c r="H86" i="5"/>
  <c r="E86" i="5"/>
  <c r="AH85" i="5"/>
  <c r="H87" i="4" s="1"/>
  <c r="AF85" i="5"/>
  <c r="AC85" i="5"/>
  <c r="Z85" i="5"/>
  <c r="W85" i="5"/>
  <c r="T85" i="5"/>
  <c r="Q85" i="5"/>
  <c r="N85" i="5"/>
  <c r="K85" i="5"/>
  <c r="H85" i="5"/>
  <c r="E85" i="5"/>
  <c r="AH84" i="5"/>
  <c r="AF84" i="5"/>
  <c r="AC84" i="5"/>
  <c r="Z84" i="5"/>
  <c r="W84" i="5"/>
  <c r="T84" i="5"/>
  <c r="Q84" i="5"/>
  <c r="N84" i="5"/>
  <c r="K84" i="5"/>
  <c r="H84" i="5"/>
  <c r="E84" i="5"/>
  <c r="AH83" i="5"/>
  <c r="H85" i="4" s="1"/>
  <c r="AF83" i="5"/>
  <c r="AC83" i="5"/>
  <c r="Z83" i="5"/>
  <c r="W83" i="5"/>
  <c r="T83" i="5"/>
  <c r="Q83" i="5"/>
  <c r="N83" i="5"/>
  <c r="K83" i="5"/>
  <c r="H83" i="5"/>
  <c r="E83" i="5"/>
  <c r="D82" i="5"/>
  <c r="AH81" i="5"/>
  <c r="AF81" i="5"/>
  <c r="AC81" i="5"/>
  <c r="Z81" i="5"/>
  <c r="W81" i="5"/>
  <c r="T81" i="5"/>
  <c r="Q81" i="5"/>
  <c r="N81" i="5"/>
  <c r="K81" i="5"/>
  <c r="H81" i="5"/>
  <c r="E81" i="5"/>
  <c r="AH80" i="5"/>
  <c r="H82" i="4" s="1"/>
  <c r="AF80" i="5"/>
  <c r="AC80" i="5"/>
  <c r="Z80" i="5"/>
  <c r="W80" i="5"/>
  <c r="T80" i="5"/>
  <c r="Q80" i="5"/>
  <c r="N80" i="5"/>
  <c r="K80" i="5"/>
  <c r="H80" i="5"/>
  <c r="E80" i="5"/>
  <c r="AH79" i="5"/>
  <c r="AJ79" i="5" s="1"/>
  <c r="J81" i="4" s="1"/>
  <c r="AF79" i="5"/>
  <c r="AC79" i="5"/>
  <c r="Z79" i="5"/>
  <c r="W79" i="5"/>
  <c r="T79" i="5"/>
  <c r="Q79" i="5"/>
  <c r="N79" i="5"/>
  <c r="K79" i="5"/>
  <c r="H79" i="5"/>
  <c r="E79" i="5"/>
  <c r="D78" i="5"/>
  <c r="AH77" i="5"/>
  <c r="H79" i="4" s="1"/>
  <c r="AF77" i="5"/>
  <c r="AC77" i="5"/>
  <c r="Z77" i="5"/>
  <c r="W77" i="5"/>
  <c r="T77" i="5"/>
  <c r="Q77" i="5"/>
  <c r="N77" i="5"/>
  <c r="K77" i="5"/>
  <c r="H77" i="5"/>
  <c r="E77" i="5"/>
  <c r="AH76" i="5"/>
  <c r="AF76" i="5"/>
  <c r="AC76" i="5"/>
  <c r="Z76" i="5"/>
  <c r="W76" i="5"/>
  <c r="T76" i="5"/>
  <c r="Q76" i="5"/>
  <c r="N76" i="5"/>
  <c r="K76" i="5"/>
  <c r="H76" i="5"/>
  <c r="E76" i="5"/>
  <c r="AH75" i="5"/>
  <c r="AF75" i="5"/>
  <c r="AC75" i="5"/>
  <c r="Z75" i="5"/>
  <c r="W75" i="5"/>
  <c r="T75" i="5"/>
  <c r="Q75" i="5"/>
  <c r="N75" i="5"/>
  <c r="K75" i="5"/>
  <c r="H75" i="5"/>
  <c r="E75" i="5"/>
  <c r="D74" i="5"/>
  <c r="AH73" i="5"/>
  <c r="AF73" i="5"/>
  <c r="AC73" i="5"/>
  <c r="Z73" i="5"/>
  <c r="W73" i="5"/>
  <c r="T73" i="5"/>
  <c r="Q73" i="5"/>
  <c r="N73" i="5"/>
  <c r="K73" i="5"/>
  <c r="H73" i="5"/>
  <c r="E73" i="5"/>
  <c r="AH72" i="5"/>
  <c r="H74" i="4" s="1"/>
  <c r="AF72" i="5"/>
  <c r="AC72" i="5"/>
  <c r="Z72" i="5"/>
  <c r="W72" i="5"/>
  <c r="T72" i="5"/>
  <c r="Q72" i="5"/>
  <c r="N72" i="5"/>
  <c r="K72" i="5"/>
  <c r="H72" i="5"/>
  <c r="E72" i="5"/>
  <c r="AH71" i="5"/>
  <c r="AJ71" i="5" s="1"/>
  <c r="J73" i="4" s="1"/>
  <c r="AF71" i="5"/>
  <c r="AC71" i="5"/>
  <c r="Z71" i="5"/>
  <c r="W71" i="5"/>
  <c r="T71" i="5"/>
  <c r="Q71" i="5"/>
  <c r="N71" i="5"/>
  <c r="K71" i="5"/>
  <c r="H71" i="5"/>
  <c r="E71" i="5"/>
  <c r="D70" i="5"/>
  <c r="AH69" i="5"/>
  <c r="H71" i="4" s="1"/>
  <c r="AF69" i="5"/>
  <c r="AC69" i="5"/>
  <c r="Z69" i="5"/>
  <c r="W69" i="5"/>
  <c r="T69" i="5"/>
  <c r="Q69" i="5"/>
  <c r="N69" i="5"/>
  <c r="K69" i="5"/>
  <c r="H69" i="5"/>
  <c r="E69" i="5"/>
  <c r="AH68" i="5"/>
  <c r="AF68" i="5"/>
  <c r="AC68" i="5"/>
  <c r="Z68" i="5"/>
  <c r="W68" i="5"/>
  <c r="T68" i="5"/>
  <c r="Q68" i="5"/>
  <c r="N68" i="5"/>
  <c r="K68" i="5"/>
  <c r="H68" i="5"/>
  <c r="E68" i="5"/>
  <c r="AH67" i="5"/>
  <c r="AF67" i="5"/>
  <c r="AC67" i="5"/>
  <c r="Z67" i="5"/>
  <c r="W67" i="5"/>
  <c r="T67" i="5"/>
  <c r="Q67" i="5"/>
  <c r="N67" i="5"/>
  <c r="K67" i="5"/>
  <c r="H67" i="5"/>
  <c r="E67" i="5"/>
  <c r="D66" i="5"/>
  <c r="AH65" i="5"/>
  <c r="AJ65" i="5" s="1"/>
  <c r="AF65" i="5"/>
  <c r="AC65" i="5"/>
  <c r="Z65" i="5"/>
  <c r="W65" i="5"/>
  <c r="T65" i="5"/>
  <c r="Q65" i="5"/>
  <c r="N65" i="5"/>
  <c r="K65" i="5"/>
  <c r="H65" i="5"/>
  <c r="E65" i="5"/>
  <c r="AH64" i="5"/>
  <c r="AF64" i="5"/>
  <c r="AC64" i="5"/>
  <c r="Z64" i="5"/>
  <c r="W64" i="5"/>
  <c r="T64" i="5"/>
  <c r="Q64" i="5"/>
  <c r="N64" i="5"/>
  <c r="K64" i="5"/>
  <c r="H64" i="5"/>
  <c r="E64" i="5"/>
  <c r="AH63" i="5"/>
  <c r="AF63" i="5"/>
  <c r="AC63" i="5"/>
  <c r="Z63" i="5"/>
  <c r="W63" i="5"/>
  <c r="T63" i="5"/>
  <c r="Q63" i="5"/>
  <c r="N63" i="5"/>
  <c r="K63" i="5"/>
  <c r="H63" i="5"/>
  <c r="E63" i="5"/>
  <c r="AH62" i="5"/>
  <c r="AJ62" i="5" s="1"/>
  <c r="AF62" i="5"/>
  <c r="AC62" i="5"/>
  <c r="Z62" i="5"/>
  <c r="W62" i="5"/>
  <c r="T62" i="5"/>
  <c r="Q62" i="5"/>
  <c r="N62" i="5"/>
  <c r="K62" i="5"/>
  <c r="H62" i="5"/>
  <c r="E62" i="5"/>
  <c r="AH61" i="5"/>
  <c r="AJ61" i="5" s="1"/>
  <c r="AF61" i="5"/>
  <c r="AC61" i="5"/>
  <c r="Z61" i="5"/>
  <c r="W61" i="5"/>
  <c r="T61" i="5"/>
  <c r="Q61" i="5"/>
  <c r="N61" i="5"/>
  <c r="K61" i="5"/>
  <c r="H61" i="5"/>
  <c r="E61" i="5"/>
  <c r="AH60" i="5"/>
  <c r="AF60" i="5"/>
  <c r="AC60" i="5"/>
  <c r="Z60" i="5"/>
  <c r="W60" i="5"/>
  <c r="T60" i="5"/>
  <c r="Q60" i="5"/>
  <c r="N60" i="5"/>
  <c r="K60" i="5"/>
  <c r="H60" i="5"/>
  <c r="E60" i="5"/>
  <c r="D59" i="5"/>
  <c r="AH58" i="5"/>
  <c r="AF58" i="5"/>
  <c r="AC58" i="5"/>
  <c r="Z58" i="5"/>
  <c r="W58" i="5"/>
  <c r="T58" i="5"/>
  <c r="Q58" i="5"/>
  <c r="N58" i="5"/>
  <c r="K58" i="5"/>
  <c r="H58" i="5"/>
  <c r="E58" i="5"/>
  <c r="AH57" i="5"/>
  <c r="AF57" i="5"/>
  <c r="AC57" i="5"/>
  <c r="Z57" i="5"/>
  <c r="W57" i="5"/>
  <c r="T57" i="5"/>
  <c r="Q57" i="5"/>
  <c r="N57" i="5"/>
  <c r="K57" i="5"/>
  <c r="H57" i="5"/>
  <c r="E57" i="5"/>
  <c r="AH56" i="5"/>
  <c r="AJ56" i="5" s="1"/>
  <c r="AF56" i="5"/>
  <c r="AC56" i="5"/>
  <c r="Z56" i="5"/>
  <c r="W56" i="5"/>
  <c r="T56" i="5"/>
  <c r="Q56" i="5"/>
  <c r="N56" i="5"/>
  <c r="K56" i="5"/>
  <c r="H56" i="5"/>
  <c r="E56" i="5"/>
  <c r="AH55" i="5"/>
  <c r="AJ55" i="5" s="1"/>
  <c r="AF55" i="5"/>
  <c r="AC55" i="5"/>
  <c r="Z55" i="5"/>
  <c r="W55" i="5"/>
  <c r="T55" i="5"/>
  <c r="Q55" i="5"/>
  <c r="N55" i="5"/>
  <c r="K55" i="5"/>
  <c r="H55" i="5"/>
  <c r="E55" i="5"/>
  <c r="AH54" i="5"/>
  <c r="AF54" i="5"/>
  <c r="AC54" i="5"/>
  <c r="Z54" i="5"/>
  <c r="W54" i="5"/>
  <c r="T54" i="5"/>
  <c r="Q54" i="5"/>
  <c r="N54" i="5"/>
  <c r="K54" i="5"/>
  <c r="H54" i="5"/>
  <c r="E54" i="5"/>
  <c r="AH53" i="5"/>
  <c r="AF53" i="5"/>
  <c r="AC53" i="5"/>
  <c r="Z53" i="5"/>
  <c r="W53" i="5"/>
  <c r="T53" i="5"/>
  <c r="Q53" i="5"/>
  <c r="N53" i="5"/>
  <c r="K53" i="5"/>
  <c r="H53" i="5"/>
  <c r="E53" i="5"/>
  <c r="D52" i="5"/>
  <c r="AH51" i="5"/>
  <c r="AF51" i="5"/>
  <c r="AC51" i="5"/>
  <c r="Z51" i="5"/>
  <c r="W51" i="5"/>
  <c r="T51" i="5"/>
  <c r="Q51" i="5"/>
  <c r="N51" i="5"/>
  <c r="K51" i="5"/>
  <c r="H51" i="5"/>
  <c r="E51" i="5"/>
  <c r="AH50" i="5"/>
  <c r="AJ50" i="5" s="1"/>
  <c r="AF50" i="5"/>
  <c r="AC50" i="5"/>
  <c r="Z50" i="5"/>
  <c r="W50" i="5"/>
  <c r="T50" i="5"/>
  <c r="Q50" i="5"/>
  <c r="N50" i="5"/>
  <c r="K50" i="5"/>
  <c r="H50" i="5"/>
  <c r="E50" i="5"/>
  <c r="AH49" i="5"/>
  <c r="AJ49" i="5" s="1"/>
  <c r="AF49" i="5"/>
  <c r="AC49" i="5"/>
  <c r="Z49" i="5"/>
  <c r="W49" i="5"/>
  <c r="T49" i="5"/>
  <c r="Q49" i="5"/>
  <c r="N49" i="5"/>
  <c r="K49" i="5"/>
  <c r="H49" i="5"/>
  <c r="E49" i="5"/>
  <c r="AH48" i="5"/>
  <c r="AF48" i="5"/>
  <c r="AC48" i="5"/>
  <c r="Z48" i="5"/>
  <c r="W48" i="5"/>
  <c r="T48" i="5"/>
  <c r="Q48" i="5"/>
  <c r="N48" i="5"/>
  <c r="K48" i="5"/>
  <c r="H48" i="5"/>
  <c r="E48" i="5"/>
  <c r="AH47" i="5"/>
  <c r="AF47" i="5"/>
  <c r="AC47" i="5"/>
  <c r="Z47" i="5"/>
  <c r="W47" i="5"/>
  <c r="T47" i="5"/>
  <c r="Q47" i="5"/>
  <c r="N47" i="5"/>
  <c r="K47" i="5"/>
  <c r="H47" i="5"/>
  <c r="E47" i="5"/>
  <c r="AH46" i="5"/>
  <c r="AJ46" i="5" s="1"/>
  <c r="AF46" i="5"/>
  <c r="AC46" i="5"/>
  <c r="Z46" i="5"/>
  <c r="W46" i="5"/>
  <c r="T46" i="5"/>
  <c r="Q46" i="5"/>
  <c r="N46" i="5"/>
  <c r="K46" i="5"/>
  <c r="H46" i="5"/>
  <c r="E46" i="5"/>
  <c r="D45" i="5"/>
  <c r="AH44" i="5"/>
  <c r="AJ44" i="5" s="1"/>
  <c r="AF44" i="5"/>
  <c r="AC44" i="5"/>
  <c r="Z44" i="5"/>
  <c r="W44" i="5"/>
  <c r="T44" i="5"/>
  <c r="Q44" i="5"/>
  <c r="N44" i="5"/>
  <c r="K44" i="5"/>
  <c r="H44" i="5"/>
  <c r="E44" i="5"/>
  <c r="AH43" i="5"/>
  <c r="AJ43" i="5" s="1"/>
  <c r="AF43" i="5"/>
  <c r="AC43" i="5"/>
  <c r="Z43" i="5"/>
  <c r="W43" i="5"/>
  <c r="T43" i="5"/>
  <c r="Q43" i="5"/>
  <c r="N43" i="5"/>
  <c r="K43" i="5"/>
  <c r="H43" i="5"/>
  <c r="E43" i="5"/>
  <c r="AH42" i="5"/>
  <c r="AF42" i="5"/>
  <c r="AC42" i="5"/>
  <c r="Z42" i="5"/>
  <c r="W42" i="5"/>
  <c r="T42" i="5"/>
  <c r="Q42" i="5"/>
  <c r="N42" i="5"/>
  <c r="K42" i="5"/>
  <c r="H42" i="5"/>
  <c r="E42" i="5"/>
  <c r="AH41" i="5"/>
  <c r="AF41" i="5"/>
  <c r="AC41" i="5"/>
  <c r="Z41" i="5"/>
  <c r="W41" i="5"/>
  <c r="T41" i="5"/>
  <c r="Q41" i="5"/>
  <c r="N41" i="5"/>
  <c r="K41" i="5"/>
  <c r="H41" i="5"/>
  <c r="E41" i="5"/>
  <c r="AH40" i="5"/>
  <c r="AJ40" i="5" s="1"/>
  <c r="AF40" i="5"/>
  <c r="AC40" i="5"/>
  <c r="Z40" i="5"/>
  <c r="W40" i="5"/>
  <c r="T40" i="5"/>
  <c r="Q40" i="5"/>
  <c r="N40" i="5"/>
  <c r="K40" i="5"/>
  <c r="H40" i="5"/>
  <c r="E40" i="5"/>
  <c r="AH39" i="5"/>
  <c r="AJ39" i="5" s="1"/>
  <c r="AF39" i="5"/>
  <c r="AC39" i="5"/>
  <c r="Z39" i="5"/>
  <c r="W39" i="5"/>
  <c r="T39" i="5"/>
  <c r="Q39" i="5"/>
  <c r="N39" i="5"/>
  <c r="K39" i="5"/>
  <c r="H39" i="5"/>
  <c r="E39" i="5"/>
  <c r="D38" i="5"/>
  <c r="AH37" i="5"/>
  <c r="AJ37" i="5" s="1"/>
  <c r="AF37" i="5"/>
  <c r="AC37" i="5"/>
  <c r="Z37" i="5"/>
  <c r="W37" i="5"/>
  <c r="T37" i="5"/>
  <c r="Q37" i="5"/>
  <c r="N37" i="5"/>
  <c r="K37" i="5"/>
  <c r="H37" i="5"/>
  <c r="E37" i="5"/>
  <c r="AH36" i="5"/>
  <c r="AF36" i="5"/>
  <c r="AC36" i="5"/>
  <c r="Z36" i="5"/>
  <c r="W36" i="5"/>
  <c r="T36" i="5"/>
  <c r="Q36" i="5"/>
  <c r="N36" i="5"/>
  <c r="K36" i="5"/>
  <c r="H36" i="5"/>
  <c r="E36" i="5"/>
  <c r="AH35" i="5"/>
  <c r="AF35" i="5"/>
  <c r="AC35" i="5"/>
  <c r="Z35" i="5"/>
  <c r="W35" i="5"/>
  <c r="T35" i="5"/>
  <c r="Q35" i="5"/>
  <c r="N35" i="5"/>
  <c r="K35" i="5"/>
  <c r="H35" i="5"/>
  <c r="E35" i="5"/>
  <c r="AH34" i="5"/>
  <c r="AJ34" i="5" s="1"/>
  <c r="AF34" i="5"/>
  <c r="AC34" i="5"/>
  <c r="Z34" i="5"/>
  <c r="W34" i="5"/>
  <c r="T34" i="5"/>
  <c r="Q34" i="5"/>
  <c r="N34" i="5"/>
  <c r="K34" i="5"/>
  <c r="H34" i="5"/>
  <c r="E34" i="5"/>
  <c r="AH33" i="5"/>
  <c r="AJ33" i="5" s="1"/>
  <c r="AF33" i="5"/>
  <c r="AC33" i="5"/>
  <c r="Z33" i="5"/>
  <c r="W33" i="5"/>
  <c r="T33" i="5"/>
  <c r="Q33" i="5"/>
  <c r="N33" i="5"/>
  <c r="K33" i="5"/>
  <c r="H33" i="5"/>
  <c r="E33" i="5"/>
  <c r="AH32" i="5"/>
  <c r="AF32" i="5"/>
  <c r="AC32" i="5"/>
  <c r="Z32" i="5"/>
  <c r="W32" i="5"/>
  <c r="T32" i="5"/>
  <c r="Q32" i="5"/>
  <c r="N32" i="5"/>
  <c r="K32" i="5"/>
  <c r="H32" i="5"/>
  <c r="E32" i="5"/>
  <c r="D31" i="5"/>
  <c r="AH30" i="5"/>
  <c r="AF30" i="5"/>
  <c r="AC30" i="5"/>
  <c r="Z30" i="5"/>
  <c r="W30" i="5"/>
  <c r="T30" i="5"/>
  <c r="Q30" i="5"/>
  <c r="N30" i="5"/>
  <c r="K30" i="5"/>
  <c r="H30" i="5"/>
  <c r="E30" i="5"/>
  <c r="AH29" i="5"/>
  <c r="AF29" i="5"/>
  <c r="AC29" i="5"/>
  <c r="Z29" i="5"/>
  <c r="W29" i="5"/>
  <c r="T29" i="5"/>
  <c r="Q29" i="5"/>
  <c r="N29" i="5"/>
  <c r="K29" i="5"/>
  <c r="H29" i="5"/>
  <c r="E29" i="5"/>
  <c r="AH28" i="5"/>
  <c r="AJ28" i="5" s="1"/>
  <c r="AF28" i="5"/>
  <c r="AC28" i="5"/>
  <c r="Z28" i="5"/>
  <c r="W28" i="5"/>
  <c r="T28" i="5"/>
  <c r="Q28" i="5"/>
  <c r="N28" i="5"/>
  <c r="K28" i="5"/>
  <c r="H28" i="5"/>
  <c r="E28" i="5"/>
  <c r="AH27" i="5"/>
  <c r="AJ27" i="5" s="1"/>
  <c r="AF27" i="5"/>
  <c r="AC27" i="5"/>
  <c r="Z27" i="5"/>
  <c r="W27" i="5"/>
  <c r="T27" i="5"/>
  <c r="Q27" i="5"/>
  <c r="N27" i="5"/>
  <c r="K27" i="5"/>
  <c r="H27" i="5"/>
  <c r="E27" i="5"/>
  <c r="AH26" i="5"/>
  <c r="AF26" i="5"/>
  <c r="AC26" i="5"/>
  <c r="Z26" i="5"/>
  <c r="W26" i="5"/>
  <c r="T26" i="5"/>
  <c r="Q26" i="5"/>
  <c r="N26" i="5"/>
  <c r="K26" i="5"/>
  <c r="H26" i="5"/>
  <c r="E26" i="5"/>
  <c r="AH25" i="5"/>
  <c r="AF25" i="5"/>
  <c r="AC25" i="5"/>
  <c r="Z25" i="5"/>
  <c r="W25" i="5"/>
  <c r="T25" i="5"/>
  <c r="Q25" i="5"/>
  <c r="N25" i="5"/>
  <c r="K25" i="5"/>
  <c r="H25" i="5"/>
  <c r="E25" i="5"/>
  <c r="D24" i="5"/>
  <c r="AH23" i="5"/>
  <c r="AJ23" i="5" s="1"/>
  <c r="AF23" i="5"/>
  <c r="AC23" i="5"/>
  <c r="Z23" i="5"/>
  <c r="W23" i="5"/>
  <c r="T23" i="5"/>
  <c r="Q23" i="5"/>
  <c r="N23" i="5"/>
  <c r="K23" i="5"/>
  <c r="H23" i="5"/>
  <c r="E23" i="5"/>
  <c r="AH22" i="5"/>
  <c r="AJ22" i="5" s="1"/>
  <c r="AF22" i="5"/>
  <c r="AC22" i="5"/>
  <c r="Z22" i="5"/>
  <c r="W22" i="5"/>
  <c r="T22" i="5"/>
  <c r="Q22" i="5"/>
  <c r="N22" i="5"/>
  <c r="K22" i="5"/>
  <c r="H22" i="5"/>
  <c r="E22" i="5"/>
  <c r="AH21" i="5"/>
  <c r="AJ21" i="5" s="1"/>
  <c r="AF21" i="5"/>
  <c r="AC21" i="5"/>
  <c r="Z21" i="5"/>
  <c r="W21" i="5"/>
  <c r="T21" i="5"/>
  <c r="Q21" i="5"/>
  <c r="N21" i="5"/>
  <c r="K21" i="5"/>
  <c r="H21" i="5"/>
  <c r="E21" i="5"/>
  <c r="AH20" i="5"/>
  <c r="AF20" i="5"/>
  <c r="AC20" i="5"/>
  <c r="Z20" i="5"/>
  <c r="W20" i="5"/>
  <c r="T20" i="5"/>
  <c r="Q20" i="5"/>
  <c r="N20" i="5"/>
  <c r="K20" i="5"/>
  <c r="H20" i="5"/>
  <c r="E20" i="5"/>
  <c r="AH19" i="5"/>
  <c r="AF19" i="5"/>
  <c r="AC19" i="5"/>
  <c r="Z19" i="5"/>
  <c r="W19" i="5"/>
  <c r="T19" i="5"/>
  <c r="Q19" i="5"/>
  <c r="N19" i="5"/>
  <c r="K19" i="5"/>
  <c r="H19" i="5"/>
  <c r="E19" i="5"/>
  <c r="AH18" i="5"/>
  <c r="AJ18" i="5" s="1"/>
  <c r="AF18" i="5"/>
  <c r="AC18" i="5"/>
  <c r="Z18" i="5"/>
  <c r="W18" i="5"/>
  <c r="T18" i="5"/>
  <c r="Q18" i="5"/>
  <c r="N18" i="5"/>
  <c r="K18" i="5"/>
  <c r="H18" i="5"/>
  <c r="E18" i="5"/>
  <c r="D17" i="5"/>
  <c r="AH16" i="5"/>
  <c r="AJ16" i="5" s="1"/>
  <c r="AF16" i="5"/>
  <c r="AC16" i="5"/>
  <c r="Z16" i="5"/>
  <c r="W16" i="5"/>
  <c r="T16" i="5"/>
  <c r="Q16" i="5"/>
  <c r="N16" i="5"/>
  <c r="K16" i="5"/>
  <c r="H16" i="5"/>
  <c r="E16" i="5"/>
  <c r="AH15" i="5"/>
  <c r="AJ15" i="5" s="1"/>
  <c r="AF15" i="5"/>
  <c r="AC15" i="5"/>
  <c r="Z15" i="5"/>
  <c r="W15" i="5"/>
  <c r="T15" i="5"/>
  <c r="Q15" i="5"/>
  <c r="N15" i="5"/>
  <c r="K15" i="5"/>
  <c r="H15" i="5"/>
  <c r="E15" i="5"/>
  <c r="AH14" i="5"/>
  <c r="AF14" i="5"/>
  <c r="AC14" i="5"/>
  <c r="Z14" i="5"/>
  <c r="W14" i="5"/>
  <c r="T14" i="5"/>
  <c r="Q14" i="5"/>
  <c r="N14" i="5"/>
  <c r="K14" i="5"/>
  <c r="H14" i="5"/>
  <c r="E14" i="5"/>
  <c r="AH13" i="5"/>
  <c r="AF13" i="5"/>
  <c r="AC13" i="5"/>
  <c r="Z13" i="5"/>
  <c r="W13" i="5"/>
  <c r="T13" i="5"/>
  <c r="Q13" i="5"/>
  <c r="N13" i="5"/>
  <c r="K13" i="5"/>
  <c r="H13" i="5"/>
  <c r="E13" i="5"/>
  <c r="AH12" i="5"/>
  <c r="AJ12" i="5" s="1"/>
  <c r="AF12" i="5"/>
  <c r="AC12" i="5"/>
  <c r="Z12" i="5"/>
  <c r="W12" i="5"/>
  <c r="T12" i="5"/>
  <c r="Q12" i="5"/>
  <c r="N12" i="5"/>
  <c r="K12" i="5"/>
  <c r="H12" i="5"/>
  <c r="E12" i="5"/>
  <c r="AH11" i="5"/>
  <c r="AJ11" i="5" s="1"/>
  <c r="AF11" i="5"/>
  <c r="AC11" i="5"/>
  <c r="Z11" i="5"/>
  <c r="W11" i="5"/>
  <c r="T11" i="5"/>
  <c r="Q11" i="5"/>
  <c r="N11" i="5"/>
  <c r="K11" i="5"/>
  <c r="H11" i="5"/>
  <c r="E11" i="5"/>
  <c r="D10" i="5"/>
  <c r="AH9" i="5"/>
  <c r="AJ9" i="5" s="1"/>
  <c r="AF9" i="5"/>
  <c r="AC9" i="5"/>
  <c r="Z9" i="5"/>
  <c r="W9" i="5"/>
  <c r="T9" i="5"/>
  <c r="Q9" i="5"/>
  <c r="N9" i="5"/>
  <c r="K9" i="5"/>
  <c r="H9" i="5"/>
  <c r="E9" i="5"/>
  <c r="AH8" i="5"/>
  <c r="AF8" i="5"/>
  <c r="AC8" i="5"/>
  <c r="Z8" i="5"/>
  <c r="W8" i="5"/>
  <c r="T8" i="5"/>
  <c r="Q8" i="5"/>
  <c r="N8" i="5"/>
  <c r="K8" i="5"/>
  <c r="H8" i="5"/>
  <c r="E8" i="5"/>
  <c r="AH7" i="5"/>
  <c r="AF7" i="5"/>
  <c r="AC7" i="5"/>
  <c r="Z7" i="5"/>
  <c r="W7" i="5"/>
  <c r="T7" i="5"/>
  <c r="Q7" i="5"/>
  <c r="N7" i="5"/>
  <c r="K7" i="5"/>
  <c r="H7" i="5"/>
  <c r="E7" i="5"/>
  <c r="AH6" i="5"/>
  <c r="AJ6" i="5" s="1"/>
  <c r="AF6" i="5"/>
  <c r="AC6" i="5"/>
  <c r="Z6" i="5"/>
  <c r="W6" i="5"/>
  <c r="T6" i="5"/>
  <c r="Q6" i="5"/>
  <c r="N6" i="5"/>
  <c r="K6" i="5"/>
  <c r="H6" i="5"/>
  <c r="E6" i="5"/>
  <c r="AH5" i="5"/>
  <c r="AJ5" i="5" s="1"/>
  <c r="AF5" i="5"/>
  <c r="AC5" i="5"/>
  <c r="Z5" i="5"/>
  <c r="W5" i="5"/>
  <c r="T5" i="5"/>
  <c r="Q5" i="5"/>
  <c r="N5" i="5"/>
  <c r="K5" i="5"/>
  <c r="H5" i="5"/>
  <c r="E5" i="5"/>
  <c r="AH4" i="5"/>
  <c r="AJ4" i="5" s="1"/>
  <c r="AF4" i="5"/>
  <c r="AC4" i="5"/>
  <c r="Z4" i="5"/>
  <c r="W4" i="5"/>
  <c r="T4" i="5"/>
  <c r="Q4" i="5"/>
  <c r="N4" i="5"/>
  <c r="K4" i="5"/>
  <c r="H4" i="5"/>
  <c r="E4" i="5"/>
  <c r="C7" i="4"/>
  <c r="C8" i="4"/>
  <c r="C9" i="4"/>
  <c r="C10" i="4"/>
  <c r="C11" i="4"/>
  <c r="C12" i="4"/>
  <c r="B3" i="7" s="1"/>
  <c r="C13" i="4"/>
  <c r="C14" i="4"/>
  <c r="C15" i="4"/>
  <c r="C16" i="4"/>
  <c r="C17" i="4"/>
  <c r="C18" i="4"/>
  <c r="C19" i="4"/>
  <c r="B4" i="7" s="1"/>
  <c r="C20" i="4"/>
  <c r="C21" i="4"/>
  <c r="C22" i="4"/>
  <c r="C23" i="4"/>
  <c r="C24" i="4"/>
  <c r="C25" i="4"/>
  <c r="C26" i="4"/>
  <c r="B5" i="7" s="1"/>
  <c r="C27" i="4"/>
  <c r="C28" i="4"/>
  <c r="C29" i="4"/>
  <c r="C30" i="4"/>
  <c r="C31" i="4"/>
  <c r="C32" i="4"/>
  <c r="C33" i="4"/>
  <c r="B6" i="7" s="1"/>
  <c r="C34" i="4"/>
  <c r="C35" i="4"/>
  <c r="C36" i="4"/>
  <c r="C37" i="4"/>
  <c r="C38" i="4"/>
  <c r="C39" i="4"/>
  <c r="C40" i="4"/>
  <c r="B7" i="7" s="1"/>
  <c r="C41" i="4"/>
  <c r="C42" i="4"/>
  <c r="C43" i="4"/>
  <c r="C44" i="4"/>
  <c r="C45" i="4"/>
  <c r="C46" i="4"/>
  <c r="C47" i="4"/>
  <c r="B8" i="7" s="1"/>
  <c r="C48" i="4"/>
  <c r="C49" i="4"/>
  <c r="C50" i="4"/>
  <c r="C51" i="4"/>
  <c r="C52" i="4"/>
  <c r="C53" i="4"/>
  <c r="C54" i="4"/>
  <c r="B9" i="7" s="1"/>
  <c r="C55" i="4"/>
  <c r="C56" i="4"/>
  <c r="C57" i="4"/>
  <c r="C58" i="4"/>
  <c r="C59" i="4"/>
  <c r="C60" i="4"/>
  <c r="C61" i="4"/>
  <c r="B10" i="7" s="1"/>
  <c r="C62" i="4"/>
  <c r="C63" i="4"/>
  <c r="C64" i="4"/>
  <c r="C65" i="4"/>
  <c r="C66" i="4"/>
  <c r="C67" i="4"/>
  <c r="C68" i="4"/>
  <c r="B11" i="7" s="1"/>
  <c r="C69" i="4"/>
  <c r="C70" i="4"/>
  <c r="C71" i="4"/>
  <c r="C72" i="4"/>
  <c r="B13" i="7" s="1"/>
  <c r="C73" i="4"/>
  <c r="C74" i="4"/>
  <c r="C75" i="4"/>
  <c r="C76" i="4"/>
  <c r="B14" i="7" s="1"/>
  <c r="C77" i="4"/>
  <c r="C78" i="4"/>
  <c r="C79" i="4"/>
  <c r="C80" i="4"/>
  <c r="B15" i="7" s="1"/>
  <c r="C81" i="4"/>
  <c r="C82" i="4"/>
  <c r="C83" i="4"/>
  <c r="C84" i="4"/>
  <c r="B16" i="7" s="1"/>
  <c r="C85" i="4"/>
  <c r="C86" i="4"/>
  <c r="C87" i="4"/>
  <c r="C88" i="4"/>
  <c r="C89" i="4"/>
  <c r="C90" i="4"/>
  <c r="B18" i="7" s="1"/>
  <c r="C91" i="4"/>
  <c r="C92" i="4"/>
  <c r="C93" i="4"/>
  <c r="C94" i="4"/>
  <c r="C95" i="4"/>
  <c r="C96" i="4"/>
  <c r="B19" i="7" s="1"/>
  <c r="C97" i="4"/>
  <c r="C98" i="4"/>
  <c r="C99" i="4"/>
  <c r="C100" i="4"/>
  <c r="C101" i="4"/>
  <c r="C102" i="4"/>
  <c r="B20" i="7" s="1"/>
  <c r="C103" i="4"/>
  <c r="C104" i="4"/>
  <c r="C105" i="4"/>
  <c r="C106" i="4"/>
  <c r="C107" i="4"/>
  <c r="C108" i="4"/>
  <c r="C109" i="4"/>
  <c r="B21" i="7" s="1"/>
  <c r="C6" i="4"/>
  <c r="AC106" i="3"/>
  <c r="D107" i="3"/>
  <c r="AH106" i="3"/>
  <c r="AJ106" i="3" s="1"/>
  <c r="AF106" i="3"/>
  <c r="Z106" i="3"/>
  <c r="W106" i="3"/>
  <c r="T106" i="3"/>
  <c r="N106" i="3"/>
  <c r="K106" i="3"/>
  <c r="H106" i="3"/>
  <c r="AH105" i="3"/>
  <c r="AJ105" i="3" s="1"/>
  <c r="AC105" i="3"/>
  <c r="Z105" i="3"/>
  <c r="W105" i="3"/>
  <c r="Q105" i="3"/>
  <c r="N105" i="3"/>
  <c r="K105" i="3"/>
  <c r="E105" i="3"/>
  <c r="AH104" i="3"/>
  <c r="AF104" i="3"/>
  <c r="AC104" i="3"/>
  <c r="Z104" i="3"/>
  <c r="T104" i="3"/>
  <c r="Q104" i="3"/>
  <c r="N104" i="3"/>
  <c r="H104" i="3"/>
  <c r="E104" i="3"/>
  <c r="AH103" i="3"/>
  <c r="AF103" i="3"/>
  <c r="AC103" i="3"/>
  <c r="W103" i="3"/>
  <c r="T103" i="3"/>
  <c r="Q103" i="3"/>
  <c r="K103" i="3"/>
  <c r="H103" i="3"/>
  <c r="E103" i="3"/>
  <c r="AH102" i="3"/>
  <c r="AJ102" i="3" s="1"/>
  <c r="AF102" i="3"/>
  <c r="Z102" i="3"/>
  <c r="W102" i="3"/>
  <c r="T102" i="3"/>
  <c r="N102" i="3"/>
  <c r="K102" i="3"/>
  <c r="H102" i="3"/>
  <c r="AH101" i="3"/>
  <c r="AJ101" i="3" s="1"/>
  <c r="AC101" i="3"/>
  <c r="Z101" i="3"/>
  <c r="W101" i="3"/>
  <c r="Q101" i="3"/>
  <c r="N101" i="3"/>
  <c r="K101" i="3"/>
  <c r="E101" i="3"/>
  <c r="D100" i="3"/>
  <c r="AH99" i="3"/>
  <c r="AF99" i="3"/>
  <c r="AC99" i="3"/>
  <c r="Z99" i="3"/>
  <c r="W99" i="3"/>
  <c r="T99" i="3"/>
  <c r="Q99" i="3"/>
  <c r="N99" i="3"/>
  <c r="K99" i="3"/>
  <c r="H99" i="3"/>
  <c r="E99" i="3"/>
  <c r="AH98" i="3"/>
  <c r="P100" i="4" s="1"/>
  <c r="AF98" i="3"/>
  <c r="AC98" i="3"/>
  <c r="Z98" i="3"/>
  <c r="W98" i="3"/>
  <c r="T98" i="3"/>
  <c r="Q98" i="3"/>
  <c r="N98" i="3"/>
  <c r="K98" i="3"/>
  <c r="H98" i="3"/>
  <c r="E98" i="3"/>
  <c r="AH97" i="3"/>
  <c r="P99" i="4" s="1"/>
  <c r="AF97" i="3"/>
  <c r="AC97" i="3"/>
  <c r="Z97" i="3"/>
  <c r="W97" i="3"/>
  <c r="T97" i="3"/>
  <c r="Q97" i="3"/>
  <c r="N97" i="3"/>
  <c r="K97" i="3"/>
  <c r="H97" i="3"/>
  <c r="E97" i="3"/>
  <c r="AH96" i="3"/>
  <c r="AF96" i="3"/>
  <c r="AC96" i="3"/>
  <c r="Z96" i="3"/>
  <c r="W96" i="3"/>
  <c r="T96" i="3"/>
  <c r="Q96" i="3"/>
  <c r="N96" i="3"/>
  <c r="K96" i="3"/>
  <c r="H96" i="3"/>
  <c r="E96" i="3"/>
  <c r="AH95" i="3"/>
  <c r="P97" i="4" s="1"/>
  <c r="AF95" i="3"/>
  <c r="AC95" i="3"/>
  <c r="Z95" i="3"/>
  <c r="W95" i="3"/>
  <c r="T95" i="3"/>
  <c r="Q95" i="3"/>
  <c r="N95" i="3"/>
  <c r="K95" i="3"/>
  <c r="H95" i="3"/>
  <c r="E95" i="3"/>
  <c r="D94" i="3"/>
  <c r="AH93" i="3"/>
  <c r="AF93" i="3"/>
  <c r="AC93" i="3"/>
  <c r="Z93" i="3"/>
  <c r="W93" i="3"/>
  <c r="T93" i="3"/>
  <c r="Q93" i="3"/>
  <c r="N93" i="3"/>
  <c r="K93" i="3"/>
  <c r="H93" i="3"/>
  <c r="E93" i="3"/>
  <c r="AH92" i="3"/>
  <c r="P94" i="4" s="1"/>
  <c r="AF92" i="3"/>
  <c r="AC92" i="3"/>
  <c r="Z92" i="3"/>
  <c r="W92" i="3"/>
  <c r="T92" i="3"/>
  <c r="Q92" i="3"/>
  <c r="N92" i="3"/>
  <c r="K92" i="3"/>
  <c r="H92" i="3"/>
  <c r="E92" i="3"/>
  <c r="AH91" i="3"/>
  <c r="P93" i="4" s="1"/>
  <c r="AF91" i="3"/>
  <c r="AC91" i="3"/>
  <c r="Z91" i="3"/>
  <c r="W91" i="3"/>
  <c r="T91" i="3"/>
  <c r="Q91" i="3"/>
  <c r="N91" i="3"/>
  <c r="K91" i="3"/>
  <c r="H91" i="3"/>
  <c r="E91" i="3"/>
  <c r="AH90" i="3"/>
  <c r="AF90" i="3"/>
  <c r="AC90" i="3"/>
  <c r="Z90" i="3"/>
  <c r="W90" i="3"/>
  <c r="T90" i="3"/>
  <c r="Q90" i="3"/>
  <c r="N90" i="3"/>
  <c r="K90" i="3"/>
  <c r="H90" i="3"/>
  <c r="E90" i="3"/>
  <c r="AH89" i="3"/>
  <c r="P91" i="4" s="1"/>
  <c r="AF89" i="3"/>
  <c r="AC89" i="3"/>
  <c r="Z89" i="3"/>
  <c r="W89" i="3"/>
  <c r="T89" i="3"/>
  <c r="Q89" i="3"/>
  <c r="N89" i="3"/>
  <c r="K89" i="3"/>
  <c r="H89" i="3"/>
  <c r="E89" i="3"/>
  <c r="D88" i="3"/>
  <c r="AH87" i="3"/>
  <c r="AF87" i="3"/>
  <c r="AC87" i="3"/>
  <c r="Z87" i="3"/>
  <c r="W87" i="3"/>
  <c r="T87" i="3"/>
  <c r="Q87" i="3"/>
  <c r="N87" i="3"/>
  <c r="K87" i="3"/>
  <c r="H87" i="3"/>
  <c r="E87" i="3"/>
  <c r="AH86" i="3"/>
  <c r="P88" i="4" s="1"/>
  <c r="AF86" i="3"/>
  <c r="AC86" i="3"/>
  <c r="Z86" i="3"/>
  <c r="W86" i="3"/>
  <c r="T86" i="3"/>
  <c r="Q86" i="3"/>
  <c r="N86" i="3"/>
  <c r="K86" i="3"/>
  <c r="H86" i="3"/>
  <c r="E86" i="3"/>
  <c r="AH85" i="3"/>
  <c r="P87" i="4" s="1"/>
  <c r="AF85" i="3"/>
  <c r="AC85" i="3"/>
  <c r="Z85" i="3"/>
  <c r="W85" i="3"/>
  <c r="T85" i="3"/>
  <c r="Q85" i="3"/>
  <c r="N85" i="3"/>
  <c r="K85" i="3"/>
  <c r="H85" i="3"/>
  <c r="E85" i="3"/>
  <c r="AH84" i="3"/>
  <c r="AF84" i="3"/>
  <c r="AC84" i="3"/>
  <c r="Z84" i="3"/>
  <c r="W84" i="3"/>
  <c r="T84" i="3"/>
  <c r="Q84" i="3"/>
  <c r="N84" i="3"/>
  <c r="K84" i="3"/>
  <c r="H84" i="3"/>
  <c r="E84" i="3"/>
  <c r="AH83" i="3"/>
  <c r="P85" i="4" s="1"/>
  <c r="AF83" i="3"/>
  <c r="AC83" i="3"/>
  <c r="Z83" i="3"/>
  <c r="W83" i="3"/>
  <c r="T83" i="3"/>
  <c r="Q83" i="3"/>
  <c r="N83" i="3"/>
  <c r="K83" i="3"/>
  <c r="H83" i="3"/>
  <c r="E83" i="3"/>
  <c r="D82" i="3"/>
  <c r="AH81" i="3"/>
  <c r="AF81" i="3"/>
  <c r="AC81" i="3"/>
  <c r="Z81" i="3"/>
  <c r="W81" i="3"/>
  <c r="T81" i="3"/>
  <c r="Q81" i="3"/>
  <c r="N81" i="3"/>
  <c r="K81" i="3"/>
  <c r="H81" i="3"/>
  <c r="E81" i="3"/>
  <c r="AH80" i="3"/>
  <c r="P82" i="4" s="1"/>
  <c r="AF80" i="3"/>
  <c r="AC80" i="3"/>
  <c r="Z80" i="3"/>
  <c r="W80" i="3"/>
  <c r="T80" i="3"/>
  <c r="Q80" i="3"/>
  <c r="N80" i="3"/>
  <c r="K80" i="3"/>
  <c r="H80" i="3"/>
  <c r="E80" i="3"/>
  <c r="AH79" i="3"/>
  <c r="P81" i="4" s="1"/>
  <c r="AF79" i="3"/>
  <c r="AC79" i="3"/>
  <c r="Z79" i="3"/>
  <c r="W79" i="3"/>
  <c r="T79" i="3"/>
  <c r="Q79" i="3"/>
  <c r="N79" i="3"/>
  <c r="K79" i="3"/>
  <c r="H79" i="3"/>
  <c r="E79" i="3"/>
  <c r="D78" i="3"/>
  <c r="AH77" i="3"/>
  <c r="P79" i="4" s="1"/>
  <c r="AF77" i="3"/>
  <c r="AC77" i="3"/>
  <c r="Z77" i="3"/>
  <c r="W77" i="3"/>
  <c r="T77" i="3"/>
  <c r="Q77" i="3"/>
  <c r="N77" i="3"/>
  <c r="K77" i="3"/>
  <c r="H77" i="3"/>
  <c r="E77" i="3"/>
  <c r="AH76" i="3"/>
  <c r="AF76" i="3"/>
  <c r="AC76" i="3"/>
  <c r="Z76" i="3"/>
  <c r="W76" i="3"/>
  <c r="T76" i="3"/>
  <c r="Q76" i="3"/>
  <c r="N76" i="3"/>
  <c r="K76" i="3"/>
  <c r="H76" i="3"/>
  <c r="E76" i="3"/>
  <c r="AH75" i="3"/>
  <c r="P77" i="4" s="1"/>
  <c r="AF75" i="3"/>
  <c r="AC75" i="3"/>
  <c r="Z75" i="3"/>
  <c r="W75" i="3"/>
  <c r="T75" i="3"/>
  <c r="Q75" i="3"/>
  <c r="N75" i="3"/>
  <c r="K75" i="3"/>
  <c r="H75" i="3"/>
  <c r="E75" i="3"/>
  <c r="D74" i="3"/>
  <c r="AH73" i="3"/>
  <c r="AF73" i="3"/>
  <c r="AC73" i="3"/>
  <c r="Z73" i="3"/>
  <c r="W73" i="3"/>
  <c r="T73" i="3"/>
  <c r="Q73" i="3"/>
  <c r="N73" i="3"/>
  <c r="K73" i="3"/>
  <c r="H73" i="3"/>
  <c r="E73" i="3"/>
  <c r="AH72" i="3"/>
  <c r="P74" i="4" s="1"/>
  <c r="AF72" i="3"/>
  <c r="AC72" i="3"/>
  <c r="Z72" i="3"/>
  <c r="W72" i="3"/>
  <c r="T72" i="3"/>
  <c r="Q72" i="3"/>
  <c r="N72" i="3"/>
  <c r="K72" i="3"/>
  <c r="H72" i="3"/>
  <c r="E72" i="3"/>
  <c r="AH71" i="3"/>
  <c r="AJ71" i="3" s="1"/>
  <c r="R73" i="4" s="1"/>
  <c r="AF71" i="3"/>
  <c r="AC71" i="3"/>
  <c r="Z71" i="3"/>
  <c r="W71" i="3"/>
  <c r="T71" i="3"/>
  <c r="Q71" i="3"/>
  <c r="N71" i="3"/>
  <c r="K71" i="3"/>
  <c r="H71" i="3"/>
  <c r="E71" i="3"/>
  <c r="D70" i="3"/>
  <c r="AH69" i="3"/>
  <c r="P71" i="4" s="1"/>
  <c r="AF69" i="3"/>
  <c r="AC69" i="3"/>
  <c r="Z69" i="3"/>
  <c r="W69" i="3"/>
  <c r="T69" i="3"/>
  <c r="Q69" i="3"/>
  <c r="N69" i="3"/>
  <c r="K69" i="3"/>
  <c r="H69" i="3"/>
  <c r="E69" i="3"/>
  <c r="AH68" i="3"/>
  <c r="AF68" i="3"/>
  <c r="AC68" i="3"/>
  <c r="Z68" i="3"/>
  <c r="W68" i="3"/>
  <c r="T68" i="3"/>
  <c r="Q68" i="3"/>
  <c r="N68" i="3"/>
  <c r="K68" i="3"/>
  <c r="H68" i="3"/>
  <c r="E68" i="3"/>
  <c r="AH67" i="3"/>
  <c r="P69" i="4" s="1"/>
  <c r="AF67" i="3"/>
  <c r="AC67" i="3"/>
  <c r="Z67" i="3"/>
  <c r="W67" i="3"/>
  <c r="T67" i="3"/>
  <c r="Q67" i="3"/>
  <c r="N67" i="3"/>
  <c r="K67" i="3"/>
  <c r="H67" i="3"/>
  <c r="E67" i="3"/>
  <c r="D66" i="3"/>
  <c r="AH65" i="3"/>
  <c r="AJ65" i="3" s="1"/>
  <c r="AF65" i="3"/>
  <c r="AC65" i="3"/>
  <c r="Z65" i="3"/>
  <c r="W65" i="3"/>
  <c r="T65" i="3"/>
  <c r="Q65" i="3"/>
  <c r="N65" i="3"/>
  <c r="K65" i="3"/>
  <c r="H65" i="3"/>
  <c r="E65" i="3"/>
  <c r="AH64" i="3"/>
  <c r="AF64" i="3"/>
  <c r="AC64" i="3"/>
  <c r="Z64" i="3"/>
  <c r="W64" i="3"/>
  <c r="T64" i="3"/>
  <c r="Q64" i="3"/>
  <c r="N64" i="3"/>
  <c r="K64" i="3"/>
  <c r="H64" i="3"/>
  <c r="E64" i="3"/>
  <c r="AH63" i="3"/>
  <c r="AF63" i="3"/>
  <c r="AC63" i="3"/>
  <c r="Z63" i="3"/>
  <c r="W63" i="3"/>
  <c r="T63" i="3"/>
  <c r="Q63" i="3"/>
  <c r="N63" i="3"/>
  <c r="K63" i="3"/>
  <c r="H63" i="3"/>
  <c r="E63" i="3"/>
  <c r="AH62" i="3"/>
  <c r="AJ62" i="3" s="1"/>
  <c r="AF62" i="3"/>
  <c r="AC62" i="3"/>
  <c r="Z62" i="3"/>
  <c r="W62" i="3"/>
  <c r="T62" i="3"/>
  <c r="Q62" i="3"/>
  <c r="N62" i="3"/>
  <c r="K62" i="3"/>
  <c r="H62" i="3"/>
  <c r="E62" i="3"/>
  <c r="AH61" i="3"/>
  <c r="AJ61" i="3" s="1"/>
  <c r="AF61" i="3"/>
  <c r="AC61" i="3"/>
  <c r="Z61" i="3"/>
  <c r="W61" i="3"/>
  <c r="T61" i="3"/>
  <c r="Q61" i="3"/>
  <c r="N61" i="3"/>
  <c r="K61" i="3"/>
  <c r="H61" i="3"/>
  <c r="E61" i="3"/>
  <c r="AH60" i="3"/>
  <c r="AF60" i="3"/>
  <c r="AC60" i="3"/>
  <c r="Z60" i="3"/>
  <c r="W60" i="3"/>
  <c r="T60" i="3"/>
  <c r="Q60" i="3"/>
  <c r="N60" i="3"/>
  <c r="K60" i="3"/>
  <c r="H60" i="3"/>
  <c r="E60" i="3"/>
  <c r="D59" i="3"/>
  <c r="AH58" i="3"/>
  <c r="AF58" i="3"/>
  <c r="AC58" i="3"/>
  <c r="Z58" i="3"/>
  <c r="W58" i="3"/>
  <c r="T58" i="3"/>
  <c r="Q58" i="3"/>
  <c r="N58" i="3"/>
  <c r="K58" i="3"/>
  <c r="H58" i="3"/>
  <c r="E58" i="3"/>
  <c r="AH57" i="3"/>
  <c r="AF57" i="3"/>
  <c r="AC57" i="3"/>
  <c r="Z57" i="3"/>
  <c r="W57" i="3"/>
  <c r="T57" i="3"/>
  <c r="Q57" i="3"/>
  <c r="N57" i="3"/>
  <c r="K57" i="3"/>
  <c r="H57" i="3"/>
  <c r="E57" i="3"/>
  <c r="AH56" i="3"/>
  <c r="AJ56" i="3" s="1"/>
  <c r="AF56" i="3"/>
  <c r="AC56" i="3"/>
  <c r="Z56" i="3"/>
  <c r="W56" i="3"/>
  <c r="T56" i="3"/>
  <c r="Q56" i="3"/>
  <c r="N56" i="3"/>
  <c r="K56" i="3"/>
  <c r="H56" i="3"/>
  <c r="E56" i="3"/>
  <c r="AH55" i="3"/>
  <c r="AJ55" i="3" s="1"/>
  <c r="AF55" i="3"/>
  <c r="AC55" i="3"/>
  <c r="Z55" i="3"/>
  <c r="W55" i="3"/>
  <c r="T55" i="3"/>
  <c r="Q55" i="3"/>
  <c r="N55" i="3"/>
  <c r="K55" i="3"/>
  <c r="H55" i="3"/>
  <c r="E55" i="3"/>
  <c r="AH54" i="3"/>
  <c r="AF54" i="3"/>
  <c r="AC54" i="3"/>
  <c r="Z54" i="3"/>
  <c r="W54" i="3"/>
  <c r="T54" i="3"/>
  <c r="Q54" i="3"/>
  <c r="N54" i="3"/>
  <c r="K54" i="3"/>
  <c r="H54" i="3"/>
  <c r="E54" i="3"/>
  <c r="AH53" i="3"/>
  <c r="AF53" i="3"/>
  <c r="AC53" i="3"/>
  <c r="Z53" i="3"/>
  <c r="W53" i="3"/>
  <c r="T53" i="3"/>
  <c r="Q53" i="3"/>
  <c r="N53" i="3"/>
  <c r="K53" i="3"/>
  <c r="H53" i="3"/>
  <c r="E53" i="3"/>
  <c r="D52" i="3"/>
  <c r="AH51" i="3"/>
  <c r="AJ51" i="3" s="1"/>
  <c r="AF51" i="3"/>
  <c r="AC51" i="3"/>
  <c r="Z51" i="3"/>
  <c r="W51" i="3"/>
  <c r="T51" i="3"/>
  <c r="Q51" i="3"/>
  <c r="N51" i="3"/>
  <c r="K51" i="3"/>
  <c r="H51" i="3"/>
  <c r="E51" i="3"/>
  <c r="AH50" i="3"/>
  <c r="AJ50" i="3" s="1"/>
  <c r="AF50" i="3"/>
  <c r="AC50" i="3"/>
  <c r="Z50" i="3"/>
  <c r="W50" i="3"/>
  <c r="T50" i="3"/>
  <c r="Q50" i="3"/>
  <c r="N50" i="3"/>
  <c r="K50" i="3"/>
  <c r="H50" i="3"/>
  <c r="E50" i="3"/>
  <c r="AH49" i="3"/>
  <c r="AJ49" i="3" s="1"/>
  <c r="AF49" i="3"/>
  <c r="AC49" i="3"/>
  <c r="Z49" i="3"/>
  <c r="W49" i="3"/>
  <c r="T49" i="3"/>
  <c r="Q49" i="3"/>
  <c r="N49" i="3"/>
  <c r="K49" i="3"/>
  <c r="H49" i="3"/>
  <c r="E49" i="3"/>
  <c r="AH48" i="3"/>
  <c r="AF48" i="3"/>
  <c r="AC48" i="3"/>
  <c r="Z48" i="3"/>
  <c r="W48" i="3"/>
  <c r="T48" i="3"/>
  <c r="Q48" i="3"/>
  <c r="N48" i="3"/>
  <c r="K48" i="3"/>
  <c r="H48" i="3"/>
  <c r="E48" i="3"/>
  <c r="AH47" i="3"/>
  <c r="AF47" i="3"/>
  <c r="AC47" i="3"/>
  <c r="Z47" i="3"/>
  <c r="W47" i="3"/>
  <c r="T47" i="3"/>
  <c r="Q47" i="3"/>
  <c r="N47" i="3"/>
  <c r="K47" i="3"/>
  <c r="H47" i="3"/>
  <c r="E47" i="3"/>
  <c r="AH46" i="3"/>
  <c r="AJ46" i="3" s="1"/>
  <c r="AF46" i="3"/>
  <c r="AC46" i="3"/>
  <c r="Z46" i="3"/>
  <c r="W46" i="3"/>
  <c r="T46" i="3"/>
  <c r="Q46" i="3"/>
  <c r="N46" i="3"/>
  <c r="K46" i="3"/>
  <c r="H46" i="3"/>
  <c r="E46" i="3"/>
  <c r="D45" i="3"/>
  <c r="AH44" i="3"/>
  <c r="AJ44" i="3" s="1"/>
  <c r="AF44" i="3"/>
  <c r="AC44" i="3"/>
  <c r="Z44" i="3"/>
  <c r="W44" i="3"/>
  <c r="T44" i="3"/>
  <c r="Q44" i="3"/>
  <c r="N44" i="3"/>
  <c r="K44" i="3"/>
  <c r="H44" i="3"/>
  <c r="E44" i="3"/>
  <c r="AH43" i="3"/>
  <c r="AJ43" i="3" s="1"/>
  <c r="AF43" i="3"/>
  <c r="AC43" i="3"/>
  <c r="Z43" i="3"/>
  <c r="W43" i="3"/>
  <c r="T43" i="3"/>
  <c r="Q43" i="3"/>
  <c r="N43" i="3"/>
  <c r="K43" i="3"/>
  <c r="H43" i="3"/>
  <c r="E43" i="3"/>
  <c r="AH42" i="3"/>
  <c r="AF42" i="3"/>
  <c r="AC42" i="3"/>
  <c r="Z42" i="3"/>
  <c r="W42" i="3"/>
  <c r="T42" i="3"/>
  <c r="Q42" i="3"/>
  <c r="N42" i="3"/>
  <c r="K42" i="3"/>
  <c r="H42" i="3"/>
  <c r="E42" i="3"/>
  <c r="AH41" i="3"/>
  <c r="AF41" i="3"/>
  <c r="AC41" i="3"/>
  <c r="Z41" i="3"/>
  <c r="W41" i="3"/>
  <c r="T41" i="3"/>
  <c r="Q41" i="3"/>
  <c r="N41" i="3"/>
  <c r="K41" i="3"/>
  <c r="H41" i="3"/>
  <c r="E41" i="3"/>
  <c r="AH40" i="3"/>
  <c r="AJ40" i="3" s="1"/>
  <c r="AF40" i="3"/>
  <c r="AC40" i="3"/>
  <c r="Z40" i="3"/>
  <c r="W40" i="3"/>
  <c r="T40" i="3"/>
  <c r="Q40" i="3"/>
  <c r="N40" i="3"/>
  <c r="K40" i="3"/>
  <c r="H40" i="3"/>
  <c r="E40" i="3"/>
  <c r="AH39" i="3"/>
  <c r="AJ39" i="3" s="1"/>
  <c r="AF39" i="3"/>
  <c r="AC39" i="3"/>
  <c r="Z39" i="3"/>
  <c r="W39" i="3"/>
  <c r="T39" i="3"/>
  <c r="Q39" i="3"/>
  <c r="N39" i="3"/>
  <c r="K39" i="3"/>
  <c r="H39" i="3"/>
  <c r="E39" i="3"/>
  <c r="D38" i="3"/>
  <c r="AH37" i="3"/>
  <c r="AJ37" i="3" s="1"/>
  <c r="AF37" i="3"/>
  <c r="AC37" i="3"/>
  <c r="Z37" i="3"/>
  <c r="W37" i="3"/>
  <c r="T37" i="3"/>
  <c r="Q37" i="3"/>
  <c r="N37" i="3"/>
  <c r="K37" i="3"/>
  <c r="H37" i="3"/>
  <c r="E37" i="3"/>
  <c r="AH36" i="3"/>
  <c r="AF36" i="3"/>
  <c r="AC36" i="3"/>
  <c r="Z36" i="3"/>
  <c r="W36" i="3"/>
  <c r="T36" i="3"/>
  <c r="Q36" i="3"/>
  <c r="N36" i="3"/>
  <c r="K36" i="3"/>
  <c r="H36" i="3"/>
  <c r="E36" i="3"/>
  <c r="AH35" i="3"/>
  <c r="AF35" i="3"/>
  <c r="AC35" i="3"/>
  <c r="Z35" i="3"/>
  <c r="W35" i="3"/>
  <c r="T35" i="3"/>
  <c r="Q35" i="3"/>
  <c r="N35" i="3"/>
  <c r="K35" i="3"/>
  <c r="H35" i="3"/>
  <c r="E35" i="3"/>
  <c r="AH34" i="3"/>
  <c r="AJ34" i="3" s="1"/>
  <c r="AF34" i="3"/>
  <c r="AC34" i="3"/>
  <c r="Z34" i="3"/>
  <c r="W34" i="3"/>
  <c r="T34" i="3"/>
  <c r="Q34" i="3"/>
  <c r="N34" i="3"/>
  <c r="K34" i="3"/>
  <c r="H34" i="3"/>
  <c r="E34" i="3"/>
  <c r="AH33" i="3"/>
  <c r="AJ33" i="3" s="1"/>
  <c r="AF33" i="3"/>
  <c r="AC33" i="3"/>
  <c r="Z33" i="3"/>
  <c r="W33" i="3"/>
  <c r="T33" i="3"/>
  <c r="Q33" i="3"/>
  <c r="N33" i="3"/>
  <c r="K33" i="3"/>
  <c r="H33" i="3"/>
  <c r="E33" i="3"/>
  <c r="AH32" i="3"/>
  <c r="AF32" i="3"/>
  <c r="AC32" i="3"/>
  <c r="Z32" i="3"/>
  <c r="W32" i="3"/>
  <c r="T32" i="3"/>
  <c r="Q32" i="3"/>
  <c r="N32" i="3"/>
  <c r="K32" i="3"/>
  <c r="H32" i="3"/>
  <c r="E32" i="3"/>
  <c r="D31" i="3"/>
  <c r="AH30" i="3"/>
  <c r="AF30" i="3"/>
  <c r="AC30" i="3"/>
  <c r="Z30" i="3"/>
  <c r="W30" i="3"/>
  <c r="T30" i="3"/>
  <c r="Q30" i="3"/>
  <c r="N30" i="3"/>
  <c r="K30" i="3"/>
  <c r="H30" i="3"/>
  <c r="E30" i="3"/>
  <c r="AH29" i="3"/>
  <c r="AF29" i="3"/>
  <c r="AC29" i="3"/>
  <c r="Z29" i="3"/>
  <c r="W29" i="3"/>
  <c r="T29" i="3"/>
  <c r="Q29" i="3"/>
  <c r="N29" i="3"/>
  <c r="K29" i="3"/>
  <c r="H29" i="3"/>
  <c r="E29" i="3"/>
  <c r="AH28" i="3"/>
  <c r="AJ28" i="3" s="1"/>
  <c r="AF28" i="3"/>
  <c r="AC28" i="3"/>
  <c r="Z28" i="3"/>
  <c r="W28" i="3"/>
  <c r="T28" i="3"/>
  <c r="Q28" i="3"/>
  <c r="N28" i="3"/>
  <c r="K28" i="3"/>
  <c r="H28" i="3"/>
  <c r="E28" i="3"/>
  <c r="AH27" i="3"/>
  <c r="AJ27" i="3" s="1"/>
  <c r="AF27" i="3"/>
  <c r="AC27" i="3"/>
  <c r="Z27" i="3"/>
  <c r="W27" i="3"/>
  <c r="T27" i="3"/>
  <c r="Q27" i="3"/>
  <c r="N27" i="3"/>
  <c r="K27" i="3"/>
  <c r="H27" i="3"/>
  <c r="E27" i="3"/>
  <c r="AH26" i="3"/>
  <c r="AF26" i="3"/>
  <c r="AC26" i="3"/>
  <c r="Z26" i="3"/>
  <c r="W26" i="3"/>
  <c r="T26" i="3"/>
  <c r="Q26" i="3"/>
  <c r="N26" i="3"/>
  <c r="K26" i="3"/>
  <c r="H26" i="3"/>
  <c r="E26" i="3"/>
  <c r="AH25" i="3"/>
  <c r="AF25" i="3"/>
  <c r="AC25" i="3"/>
  <c r="Z25" i="3"/>
  <c r="W25" i="3"/>
  <c r="T25" i="3"/>
  <c r="Q25" i="3"/>
  <c r="N25" i="3"/>
  <c r="K25" i="3"/>
  <c r="H25" i="3"/>
  <c r="E25" i="3"/>
  <c r="D24" i="3"/>
  <c r="AH23" i="3"/>
  <c r="AF23" i="3"/>
  <c r="AC23" i="3"/>
  <c r="Z23" i="3"/>
  <c r="W23" i="3"/>
  <c r="T23" i="3"/>
  <c r="Q23" i="3"/>
  <c r="N23" i="3"/>
  <c r="K23" i="3"/>
  <c r="H23" i="3"/>
  <c r="E23" i="3"/>
  <c r="AH22" i="3"/>
  <c r="AJ22" i="3" s="1"/>
  <c r="AF22" i="3"/>
  <c r="AC22" i="3"/>
  <c r="Z22" i="3"/>
  <c r="W22" i="3"/>
  <c r="T22" i="3"/>
  <c r="Q22" i="3"/>
  <c r="N22" i="3"/>
  <c r="K22" i="3"/>
  <c r="H22" i="3"/>
  <c r="E22" i="3"/>
  <c r="AH21" i="3"/>
  <c r="AJ21" i="3" s="1"/>
  <c r="AF21" i="3"/>
  <c r="AC21" i="3"/>
  <c r="Z21" i="3"/>
  <c r="W21" i="3"/>
  <c r="T21" i="3"/>
  <c r="Q21" i="3"/>
  <c r="N21" i="3"/>
  <c r="K21" i="3"/>
  <c r="H21" i="3"/>
  <c r="E21" i="3"/>
  <c r="AH20" i="3"/>
  <c r="AF20" i="3"/>
  <c r="AC20" i="3"/>
  <c r="Z20" i="3"/>
  <c r="W20" i="3"/>
  <c r="T20" i="3"/>
  <c r="Q20" i="3"/>
  <c r="N20" i="3"/>
  <c r="K20" i="3"/>
  <c r="H20" i="3"/>
  <c r="E20" i="3"/>
  <c r="AH19" i="3"/>
  <c r="AF19" i="3"/>
  <c r="AC19" i="3"/>
  <c r="Z19" i="3"/>
  <c r="W19" i="3"/>
  <c r="T19" i="3"/>
  <c r="Q19" i="3"/>
  <c r="N19" i="3"/>
  <c r="K19" i="3"/>
  <c r="H19" i="3"/>
  <c r="E19" i="3"/>
  <c r="AH18" i="3"/>
  <c r="AJ18" i="3" s="1"/>
  <c r="AF18" i="3"/>
  <c r="AC18" i="3"/>
  <c r="Z18" i="3"/>
  <c r="W18" i="3"/>
  <c r="T18" i="3"/>
  <c r="Q18" i="3"/>
  <c r="N18" i="3"/>
  <c r="K18" i="3"/>
  <c r="H18" i="3"/>
  <c r="E18" i="3"/>
  <c r="D17" i="3"/>
  <c r="AH16" i="3"/>
  <c r="AJ16" i="3" s="1"/>
  <c r="AF16" i="3"/>
  <c r="AC16" i="3"/>
  <c r="Z16" i="3"/>
  <c r="W16" i="3"/>
  <c r="T16" i="3"/>
  <c r="Q16" i="3"/>
  <c r="N16" i="3"/>
  <c r="K16" i="3"/>
  <c r="H16" i="3"/>
  <c r="E16" i="3"/>
  <c r="AH15" i="3"/>
  <c r="AJ15" i="3" s="1"/>
  <c r="AF15" i="3"/>
  <c r="AC15" i="3"/>
  <c r="Z15" i="3"/>
  <c r="W15" i="3"/>
  <c r="T15" i="3"/>
  <c r="Q15" i="3"/>
  <c r="N15" i="3"/>
  <c r="K15" i="3"/>
  <c r="H15" i="3"/>
  <c r="E15" i="3"/>
  <c r="AH14" i="3"/>
  <c r="AF14" i="3"/>
  <c r="AC14" i="3"/>
  <c r="Z14" i="3"/>
  <c r="W14" i="3"/>
  <c r="T14" i="3"/>
  <c r="Q14" i="3"/>
  <c r="N14" i="3"/>
  <c r="K14" i="3"/>
  <c r="H14" i="3"/>
  <c r="E14" i="3"/>
  <c r="AH13" i="3"/>
  <c r="AF13" i="3"/>
  <c r="AC13" i="3"/>
  <c r="Z13" i="3"/>
  <c r="W13" i="3"/>
  <c r="T13" i="3"/>
  <c r="Q13" i="3"/>
  <c r="N13" i="3"/>
  <c r="K13" i="3"/>
  <c r="H13" i="3"/>
  <c r="E13" i="3"/>
  <c r="AH12" i="3"/>
  <c r="AJ12" i="3" s="1"/>
  <c r="AF12" i="3"/>
  <c r="AC12" i="3"/>
  <c r="Z12" i="3"/>
  <c r="W12" i="3"/>
  <c r="T12" i="3"/>
  <c r="Q12" i="3"/>
  <c r="N12" i="3"/>
  <c r="K12" i="3"/>
  <c r="H12" i="3"/>
  <c r="E12" i="3"/>
  <c r="AH11" i="3"/>
  <c r="AJ11" i="3" s="1"/>
  <c r="AF11" i="3"/>
  <c r="AC11" i="3"/>
  <c r="Z11" i="3"/>
  <c r="W11" i="3"/>
  <c r="T11" i="3"/>
  <c r="Q11" i="3"/>
  <c r="N11" i="3"/>
  <c r="K11" i="3"/>
  <c r="H11" i="3"/>
  <c r="E11" i="3"/>
  <c r="D10" i="3"/>
  <c r="AH9" i="3"/>
  <c r="AJ9" i="3" s="1"/>
  <c r="AF9" i="3"/>
  <c r="AC9" i="3"/>
  <c r="Z9" i="3"/>
  <c r="W9" i="3"/>
  <c r="T9" i="3"/>
  <c r="Q9" i="3"/>
  <c r="N9" i="3"/>
  <c r="K9" i="3"/>
  <c r="H9" i="3"/>
  <c r="E9" i="3"/>
  <c r="AH8" i="3"/>
  <c r="AF8" i="3"/>
  <c r="AC8" i="3"/>
  <c r="Z8" i="3"/>
  <c r="W8" i="3"/>
  <c r="T8" i="3"/>
  <c r="Q8" i="3"/>
  <c r="N8" i="3"/>
  <c r="K8" i="3"/>
  <c r="H8" i="3"/>
  <c r="E8" i="3"/>
  <c r="AH7" i="3"/>
  <c r="AF7" i="3"/>
  <c r="AC7" i="3"/>
  <c r="Z7" i="3"/>
  <c r="W7" i="3"/>
  <c r="T7" i="3"/>
  <c r="Q7" i="3"/>
  <c r="N7" i="3"/>
  <c r="K7" i="3"/>
  <c r="H7" i="3"/>
  <c r="E7" i="3"/>
  <c r="AH6" i="3"/>
  <c r="AJ6" i="3" s="1"/>
  <c r="AF6" i="3"/>
  <c r="AC6" i="3"/>
  <c r="Z6" i="3"/>
  <c r="W6" i="3"/>
  <c r="T6" i="3"/>
  <c r="Q6" i="3"/>
  <c r="N6" i="3"/>
  <c r="K6" i="3"/>
  <c r="H6" i="3"/>
  <c r="E6" i="3"/>
  <c r="AH5" i="3"/>
  <c r="AJ5" i="3" s="1"/>
  <c r="AF5" i="3"/>
  <c r="AC5" i="3"/>
  <c r="Z5" i="3"/>
  <c r="W5" i="3"/>
  <c r="T5" i="3"/>
  <c r="Q5" i="3"/>
  <c r="N5" i="3"/>
  <c r="K5" i="3"/>
  <c r="H5" i="3"/>
  <c r="E5" i="3"/>
  <c r="AH4" i="3"/>
  <c r="AF4" i="3"/>
  <c r="AC4" i="3"/>
  <c r="Z4" i="3"/>
  <c r="W4" i="3"/>
  <c r="T4" i="3"/>
  <c r="Q4" i="3"/>
  <c r="N4" i="3"/>
  <c r="K4" i="3"/>
  <c r="H4" i="3"/>
  <c r="E4" i="3"/>
  <c r="D107" i="2"/>
  <c r="AH106" i="2"/>
  <c r="AJ106" i="2" s="1"/>
  <c r="AF106" i="2"/>
  <c r="AC106" i="2"/>
  <c r="Z106" i="2"/>
  <c r="W106" i="2"/>
  <c r="T106" i="2"/>
  <c r="Q106" i="2"/>
  <c r="N106" i="2"/>
  <c r="K106" i="2"/>
  <c r="H106" i="2"/>
  <c r="E106" i="2"/>
  <c r="AH105" i="2"/>
  <c r="AJ105" i="2" s="1"/>
  <c r="AF105" i="2"/>
  <c r="AC105" i="2"/>
  <c r="Z105" i="2"/>
  <c r="W105" i="2"/>
  <c r="T105" i="2"/>
  <c r="Q105" i="2"/>
  <c r="N105" i="2"/>
  <c r="K105" i="2"/>
  <c r="H105" i="2"/>
  <c r="E105" i="2"/>
  <c r="AH104" i="2"/>
  <c r="AJ104" i="2" s="1"/>
  <c r="AF104" i="2"/>
  <c r="AC104" i="2"/>
  <c r="Z104" i="2"/>
  <c r="W104" i="2"/>
  <c r="T104" i="2"/>
  <c r="Q104" i="2"/>
  <c r="N104" i="2"/>
  <c r="K104" i="2"/>
  <c r="H104" i="2"/>
  <c r="E104" i="2"/>
  <c r="AH103" i="2"/>
  <c r="AJ103" i="2" s="1"/>
  <c r="AF103" i="2"/>
  <c r="AC103" i="2"/>
  <c r="Z103" i="2"/>
  <c r="W103" i="2"/>
  <c r="T103" i="2"/>
  <c r="Q103" i="2"/>
  <c r="N103" i="2"/>
  <c r="K103" i="2"/>
  <c r="H103" i="2"/>
  <c r="E103" i="2"/>
  <c r="AH102" i="2"/>
  <c r="AJ102" i="2" s="1"/>
  <c r="AF102" i="2"/>
  <c r="AC102" i="2"/>
  <c r="Z102" i="2"/>
  <c r="W102" i="2"/>
  <c r="T102" i="2"/>
  <c r="Q102" i="2"/>
  <c r="N102" i="2"/>
  <c r="K102" i="2"/>
  <c r="H102" i="2"/>
  <c r="E102" i="2"/>
  <c r="AH101" i="2"/>
  <c r="AJ101" i="2" s="1"/>
  <c r="AF101" i="2"/>
  <c r="AC101" i="2"/>
  <c r="Z101" i="2"/>
  <c r="W101" i="2"/>
  <c r="T101" i="2"/>
  <c r="Q101" i="2"/>
  <c r="N101" i="2"/>
  <c r="K101" i="2"/>
  <c r="H101" i="2"/>
  <c r="E101" i="2"/>
  <c r="D100" i="2"/>
  <c r="AH99" i="2"/>
  <c r="AF99" i="2"/>
  <c r="AC99" i="2"/>
  <c r="Z99" i="2"/>
  <c r="W99" i="2"/>
  <c r="T99" i="2"/>
  <c r="Q99" i="2"/>
  <c r="N99" i="2"/>
  <c r="K99" i="2"/>
  <c r="H99" i="2"/>
  <c r="E99" i="2"/>
  <c r="AH98" i="2"/>
  <c r="AF98" i="2"/>
  <c r="AC98" i="2"/>
  <c r="Z98" i="2"/>
  <c r="W98" i="2"/>
  <c r="T98" i="2"/>
  <c r="Q98" i="2"/>
  <c r="N98" i="2"/>
  <c r="K98" i="2"/>
  <c r="H98" i="2"/>
  <c r="E98" i="2"/>
  <c r="AH97" i="2"/>
  <c r="AF97" i="2"/>
  <c r="AC97" i="2"/>
  <c r="Z97" i="2"/>
  <c r="W97" i="2"/>
  <c r="T97" i="2"/>
  <c r="Q97" i="2"/>
  <c r="N97" i="2"/>
  <c r="K97" i="2"/>
  <c r="H97" i="2"/>
  <c r="E97" i="2"/>
  <c r="AH96" i="2"/>
  <c r="AF96" i="2"/>
  <c r="AC96" i="2"/>
  <c r="Z96" i="2"/>
  <c r="W96" i="2"/>
  <c r="T96" i="2"/>
  <c r="Q96" i="2"/>
  <c r="N96" i="2"/>
  <c r="K96" i="2"/>
  <c r="H96" i="2"/>
  <c r="E96" i="2"/>
  <c r="AH95" i="2"/>
  <c r="AF95" i="2"/>
  <c r="AC95" i="2"/>
  <c r="Z95" i="2"/>
  <c r="W95" i="2"/>
  <c r="T95" i="2"/>
  <c r="Q95" i="2"/>
  <c r="N95" i="2"/>
  <c r="K95" i="2"/>
  <c r="H95" i="2"/>
  <c r="E95" i="2"/>
  <c r="D94" i="2"/>
  <c r="AH93" i="2"/>
  <c r="AF93" i="2"/>
  <c r="AC93" i="2"/>
  <c r="Z93" i="2"/>
  <c r="W93" i="2"/>
  <c r="T93" i="2"/>
  <c r="Q93" i="2"/>
  <c r="N93" i="2"/>
  <c r="K93" i="2"/>
  <c r="H93" i="2"/>
  <c r="E93" i="2"/>
  <c r="AH92" i="2"/>
  <c r="AF92" i="2"/>
  <c r="AC92" i="2"/>
  <c r="Z92" i="2"/>
  <c r="W92" i="2"/>
  <c r="T92" i="2"/>
  <c r="Q92" i="2"/>
  <c r="N92" i="2"/>
  <c r="K92" i="2"/>
  <c r="H92" i="2"/>
  <c r="E92" i="2"/>
  <c r="AH91" i="2"/>
  <c r="AF91" i="2"/>
  <c r="AC91" i="2"/>
  <c r="Z91" i="2"/>
  <c r="W91" i="2"/>
  <c r="T91" i="2"/>
  <c r="Q91" i="2"/>
  <c r="N91" i="2"/>
  <c r="K91" i="2"/>
  <c r="H91" i="2"/>
  <c r="E91" i="2"/>
  <c r="AH90" i="2"/>
  <c r="AF90" i="2"/>
  <c r="AC90" i="2"/>
  <c r="Z90" i="2"/>
  <c r="W90" i="2"/>
  <c r="T90" i="2"/>
  <c r="Q90" i="2"/>
  <c r="N90" i="2"/>
  <c r="K90" i="2"/>
  <c r="H90" i="2"/>
  <c r="E90" i="2"/>
  <c r="AH89" i="2"/>
  <c r="AF89" i="2"/>
  <c r="AC89" i="2"/>
  <c r="Z89" i="2"/>
  <c r="W89" i="2"/>
  <c r="T89" i="2"/>
  <c r="Q89" i="2"/>
  <c r="N89" i="2"/>
  <c r="K89" i="2"/>
  <c r="H89" i="2"/>
  <c r="E89" i="2"/>
  <c r="D88" i="2"/>
  <c r="AH87" i="2"/>
  <c r="AF87" i="2"/>
  <c r="AC87" i="2"/>
  <c r="Z87" i="2"/>
  <c r="W87" i="2"/>
  <c r="T87" i="2"/>
  <c r="Q87" i="2"/>
  <c r="N87" i="2"/>
  <c r="K87" i="2"/>
  <c r="H87" i="2"/>
  <c r="E87" i="2"/>
  <c r="AH86" i="2"/>
  <c r="AF86" i="2"/>
  <c r="AC86" i="2"/>
  <c r="Z86" i="2"/>
  <c r="W86" i="2"/>
  <c r="T86" i="2"/>
  <c r="Q86" i="2"/>
  <c r="N86" i="2"/>
  <c r="K86" i="2"/>
  <c r="H86" i="2"/>
  <c r="E86" i="2"/>
  <c r="AH85" i="2"/>
  <c r="AF85" i="2"/>
  <c r="AC85" i="2"/>
  <c r="Z85" i="2"/>
  <c r="W85" i="2"/>
  <c r="T85" i="2"/>
  <c r="Q85" i="2"/>
  <c r="N85" i="2"/>
  <c r="K85" i="2"/>
  <c r="H85" i="2"/>
  <c r="E85" i="2"/>
  <c r="AH84" i="2"/>
  <c r="AF84" i="2"/>
  <c r="AC84" i="2"/>
  <c r="Z84" i="2"/>
  <c r="W84" i="2"/>
  <c r="T84" i="2"/>
  <c r="Q84" i="2"/>
  <c r="N84" i="2"/>
  <c r="K84" i="2"/>
  <c r="H84" i="2"/>
  <c r="E84" i="2"/>
  <c r="AH83" i="2"/>
  <c r="AF83" i="2"/>
  <c r="AC83" i="2"/>
  <c r="Z83" i="2"/>
  <c r="W83" i="2"/>
  <c r="T83" i="2"/>
  <c r="Q83" i="2"/>
  <c r="N83" i="2"/>
  <c r="K83" i="2"/>
  <c r="H83" i="2"/>
  <c r="E83" i="2"/>
  <c r="D82" i="2"/>
  <c r="AH81" i="2"/>
  <c r="AF81" i="2"/>
  <c r="AC81" i="2"/>
  <c r="Z81" i="2"/>
  <c r="W81" i="2"/>
  <c r="T81" i="2"/>
  <c r="Q81" i="2"/>
  <c r="N81" i="2"/>
  <c r="K81" i="2"/>
  <c r="H81" i="2"/>
  <c r="E81" i="2"/>
  <c r="AH80" i="2"/>
  <c r="AF80" i="2"/>
  <c r="AC80" i="2"/>
  <c r="Z80" i="2"/>
  <c r="W80" i="2"/>
  <c r="T80" i="2"/>
  <c r="Q80" i="2"/>
  <c r="N80" i="2"/>
  <c r="K80" i="2"/>
  <c r="H80" i="2"/>
  <c r="E80" i="2"/>
  <c r="AH79" i="2"/>
  <c r="AF79" i="2"/>
  <c r="AC79" i="2"/>
  <c r="Z79" i="2"/>
  <c r="W79" i="2"/>
  <c r="T79" i="2"/>
  <c r="Q79" i="2"/>
  <c r="N79" i="2"/>
  <c r="K79" i="2"/>
  <c r="H79" i="2"/>
  <c r="E79" i="2"/>
  <c r="D78" i="2"/>
  <c r="AH77" i="2"/>
  <c r="AF77" i="2"/>
  <c r="AC77" i="2"/>
  <c r="Z77" i="2"/>
  <c r="W77" i="2"/>
  <c r="T77" i="2"/>
  <c r="Q77" i="2"/>
  <c r="N77" i="2"/>
  <c r="K77" i="2"/>
  <c r="H77" i="2"/>
  <c r="E77" i="2"/>
  <c r="AH76" i="2"/>
  <c r="AF76" i="2"/>
  <c r="AC76" i="2"/>
  <c r="Z76" i="2"/>
  <c r="W76" i="2"/>
  <c r="T76" i="2"/>
  <c r="Q76" i="2"/>
  <c r="N76" i="2"/>
  <c r="K76" i="2"/>
  <c r="H76" i="2"/>
  <c r="E76" i="2"/>
  <c r="AH75" i="2"/>
  <c r="AF75" i="2"/>
  <c r="AC75" i="2"/>
  <c r="Z75" i="2"/>
  <c r="W75" i="2"/>
  <c r="T75" i="2"/>
  <c r="Q75" i="2"/>
  <c r="N75" i="2"/>
  <c r="K75" i="2"/>
  <c r="H75" i="2"/>
  <c r="E75" i="2"/>
  <c r="D74" i="2"/>
  <c r="AH73" i="2"/>
  <c r="AF73" i="2"/>
  <c r="AC73" i="2"/>
  <c r="Z73" i="2"/>
  <c r="W73" i="2"/>
  <c r="T73" i="2"/>
  <c r="Q73" i="2"/>
  <c r="N73" i="2"/>
  <c r="K73" i="2"/>
  <c r="H73" i="2"/>
  <c r="E73" i="2"/>
  <c r="AH72" i="2"/>
  <c r="AF72" i="2"/>
  <c r="AC72" i="2"/>
  <c r="Z72" i="2"/>
  <c r="W72" i="2"/>
  <c r="T72" i="2"/>
  <c r="Q72" i="2"/>
  <c r="N72" i="2"/>
  <c r="K72" i="2"/>
  <c r="H72" i="2"/>
  <c r="E72" i="2"/>
  <c r="AH71" i="2"/>
  <c r="AF71" i="2"/>
  <c r="AC71" i="2"/>
  <c r="Z71" i="2"/>
  <c r="W71" i="2"/>
  <c r="T71" i="2"/>
  <c r="Q71" i="2"/>
  <c r="N71" i="2"/>
  <c r="K71" i="2"/>
  <c r="H71" i="2"/>
  <c r="E71" i="2"/>
  <c r="D70" i="2"/>
  <c r="AH69" i="2"/>
  <c r="AF69" i="2"/>
  <c r="AC69" i="2"/>
  <c r="Z69" i="2"/>
  <c r="W69" i="2"/>
  <c r="T69" i="2"/>
  <c r="Q69" i="2"/>
  <c r="N69" i="2"/>
  <c r="K69" i="2"/>
  <c r="H69" i="2"/>
  <c r="E69" i="2"/>
  <c r="AH68" i="2"/>
  <c r="AF68" i="2"/>
  <c r="AC68" i="2"/>
  <c r="Z68" i="2"/>
  <c r="W68" i="2"/>
  <c r="T68" i="2"/>
  <c r="Q68" i="2"/>
  <c r="N68" i="2"/>
  <c r="K68" i="2"/>
  <c r="H68" i="2"/>
  <c r="E68" i="2"/>
  <c r="AH67" i="2"/>
  <c r="AF67" i="2"/>
  <c r="AC67" i="2"/>
  <c r="Z67" i="2"/>
  <c r="W67" i="2"/>
  <c r="T67" i="2"/>
  <c r="Q67" i="2"/>
  <c r="N67" i="2"/>
  <c r="K67" i="2"/>
  <c r="H67" i="2"/>
  <c r="E67" i="2"/>
  <c r="D66" i="2"/>
  <c r="AH65" i="2"/>
  <c r="AJ65" i="2" s="1"/>
  <c r="AF65" i="2"/>
  <c r="AC65" i="2"/>
  <c r="Z65" i="2"/>
  <c r="W65" i="2"/>
  <c r="T65" i="2"/>
  <c r="Q65" i="2"/>
  <c r="N65" i="2"/>
  <c r="K65" i="2"/>
  <c r="H65" i="2"/>
  <c r="E65" i="2"/>
  <c r="AH64" i="2"/>
  <c r="AJ64" i="2" s="1"/>
  <c r="AF64" i="2"/>
  <c r="AC64" i="2"/>
  <c r="Z64" i="2"/>
  <c r="W64" i="2"/>
  <c r="T64" i="2"/>
  <c r="Q64" i="2"/>
  <c r="N64" i="2"/>
  <c r="K64" i="2"/>
  <c r="H64" i="2"/>
  <c r="E64" i="2"/>
  <c r="AH63" i="2"/>
  <c r="AJ63" i="2" s="1"/>
  <c r="AF63" i="2"/>
  <c r="AC63" i="2"/>
  <c r="Z63" i="2"/>
  <c r="W63" i="2"/>
  <c r="T63" i="2"/>
  <c r="Q63" i="2"/>
  <c r="N63" i="2"/>
  <c r="K63" i="2"/>
  <c r="H63" i="2"/>
  <c r="E63" i="2"/>
  <c r="AH62" i="2"/>
  <c r="AJ62" i="2" s="1"/>
  <c r="AF62" i="2"/>
  <c r="AC62" i="2"/>
  <c r="Z62" i="2"/>
  <c r="W62" i="2"/>
  <c r="T62" i="2"/>
  <c r="Q62" i="2"/>
  <c r="N62" i="2"/>
  <c r="K62" i="2"/>
  <c r="H62" i="2"/>
  <c r="E62" i="2"/>
  <c r="AH61" i="2"/>
  <c r="AJ61" i="2" s="1"/>
  <c r="AF61" i="2"/>
  <c r="AC61" i="2"/>
  <c r="Z61" i="2"/>
  <c r="W61" i="2"/>
  <c r="T61" i="2"/>
  <c r="Q61" i="2"/>
  <c r="N61" i="2"/>
  <c r="K61" i="2"/>
  <c r="H61" i="2"/>
  <c r="E61" i="2"/>
  <c r="AH60" i="2"/>
  <c r="AJ60" i="2" s="1"/>
  <c r="AF60" i="2"/>
  <c r="AC60" i="2"/>
  <c r="Z60" i="2"/>
  <c r="W60" i="2"/>
  <c r="T60" i="2"/>
  <c r="Q60" i="2"/>
  <c r="N60" i="2"/>
  <c r="K60" i="2"/>
  <c r="H60" i="2"/>
  <c r="E60" i="2"/>
  <c r="D59" i="2"/>
  <c r="AH58" i="2"/>
  <c r="AJ58" i="2" s="1"/>
  <c r="AF58" i="2"/>
  <c r="AC58" i="2"/>
  <c r="Z58" i="2"/>
  <c r="W58" i="2"/>
  <c r="T58" i="2"/>
  <c r="Q58" i="2"/>
  <c r="N58" i="2"/>
  <c r="K58" i="2"/>
  <c r="H58" i="2"/>
  <c r="E58" i="2"/>
  <c r="AH57" i="2"/>
  <c r="AJ57" i="2" s="1"/>
  <c r="AF57" i="2"/>
  <c r="AC57" i="2"/>
  <c r="Z57" i="2"/>
  <c r="W57" i="2"/>
  <c r="T57" i="2"/>
  <c r="Q57" i="2"/>
  <c r="N57" i="2"/>
  <c r="K57" i="2"/>
  <c r="H57" i="2"/>
  <c r="E57" i="2"/>
  <c r="AH56" i="2"/>
  <c r="AJ56" i="2" s="1"/>
  <c r="AF56" i="2"/>
  <c r="AC56" i="2"/>
  <c r="Z56" i="2"/>
  <c r="W56" i="2"/>
  <c r="T56" i="2"/>
  <c r="Q56" i="2"/>
  <c r="N56" i="2"/>
  <c r="K56" i="2"/>
  <c r="H56" i="2"/>
  <c r="E56" i="2"/>
  <c r="AH55" i="2"/>
  <c r="AJ55" i="2" s="1"/>
  <c r="AF55" i="2"/>
  <c r="AC55" i="2"/>
  <c r="Z55" i="2"/>
  <c r="W55" i="2"/>
  <c r="T55" i="2"/>
  <c r="Q55" i="2"/>
  <c r="N55" i="2"/>
  <c r="K55" i="2"/>
  <c r="H55" i="2"/>
  <c r="E55" i="2"/>
  <c r="AH54" i="2"/>
  <c r="AJ54" i="2" s="1"/>
  <c r="AF54" i="2"/>
  <c r="AC54" i="2"/>
  <c r="Z54" i="2"/>
  <c r="W54" i="2"/>
  <c r="T54" i="2"/>
  <c r="Q54" i="2"/>
  <c r="N54" i="2"/>
  <c r="K54" i="2"/>
  <c r="H54" i="2"/>
  <c r="E54" i="2"/>
  <c r="AH53" i="2"/>
  <c r="AJ53" i="2" s="1"/>
  <c r="AF53" i="2"/>
  <c r="AC53" i="2"/>
  <c r="Z53" i="2"/>
  <c r="W53" i="2"/>
  <c r="T53" i="2"/>
  <c r="Q53" i="2"/>
  <c r="N53" i="2"/>
  <c r="K53" i="2"/>
  <c r="H53" i="2"/>
  <c r="E53" i="2"/>
  <c r="D52" i="2"/>
  <c r="AH51" i="2"/>
  <c r="AJ51" i="2" s="1"/>
  <c r="AF51" i="2"/>
  <c r="AC51" i="2"/>
  <c r="Z51" i="2"/>
  <c r="W51" i="2"/>
  <c r="T51" i="2"/>
  <c r="Q51" i="2"/>
  <c r="N51" i="2"/>
  <c r="K51" i="2"/>
  <c r="H51" i="2"/>
  <c r="E51" i="2"/>
  <c r="AH50" i="2"/>
  <c r="AJ50" i="2" s="1"/>
  <c r="AF50" i="2"/>
  <c r="AC50" i="2"/>
  <c r="Z50" i="2"/>
  <c r="W50" i="2"/>
  <c r="T50" i="2"/>
  <c r="Q50" i="2"/>
  <c r="N50" i="2"/>
  <c r="K50" i="2"/>
  <c r="H50" i="2"/>
  <c r="E50" i="2"/>
  <c r="AH49" i="2"/>
  <c r="AJ49" i="2" s="1"/>
  <c r="AF49" i="2"/>
  <c r="AC49" i="2"/>
  <c r="Z49" i="2"/>
  <c r="W49" i="2"/>
  <c r="T49" i="2"/>
  <c r="Q49" i="2"/>
  <c r="N49" i="2"/>
  <c r="K49" i="2"/>
  <c r="H49" i="2"/>
  <c r="E49" i="2"/>
  <c r="AH48" i="2"/>
  <c r="AJ48" i="2" s="1"/>
  <c r="AF48" i="2"/>
  <c r="AC48" i="2"/>
  <c r="Z48" i="2"/>
  <c r="W48" i="2"/>
  <c r="T48" i="2"/>
  <c r="Q48" i="2"/>
  <c r="N48" i="2"/>
  <c r="K48" i="2"/>
  <c r="H48" i="2"/>
  <c r="E48" i="2"/>
  <c r="AH47" i="2"/>
  <c r="AJ47" i="2" s="1"/>
  <c r="AF47" i="2"/>
  <c r="AC47" i="2"/>
  <c r="Z47" i="2"/>
  <c r="W47" i="2"/>
  <c r="T47" i="2"/>
  <c r="Q47" i="2"/>
  <c r="N47" i="2"/>
  <c r="K47" i="2"/>
  <c r="H47" i="2"/>
  <c r="E47" i="2"/>
  <c r="AH46" i="2"/>
  <c r="AF46" i="2"/>
  <c r="AC46" i="2"/>
  <c r="Z46" i="2"/>
  <c r="W46" i="2"/>
  <c r="Q46" i="2"/>
  <c r="N46" i="2"/>
  <c r="K46" i="2"/>
  <c r="H46" i="2"/>
  <c r="E46" i="2"/>
  <c r="D45" i="2"/>
  <c r="AH44" i="2"/>
  <c r="AJ44" i="2" s="1"/>
  <c r="AF44" i="2"/>
  <c r="AC44" i="2"/>
  <c r="Z44" i="2"/>
  <c r="W44" i="2"/>
  <c r="T44" i="2"/>
  <c r="Q44" i="2"/>
  <c r="N44" i="2"/>
  <c r="K44" i="2"/>
  <c r="H44" i="2"/>
  <c r="E44" i="2"/>
  <c r="AH43" i="2"/>
  <c r="AJ43" i="2" s="1"/>
  <c r="AF43" i="2"/>
  <c r="AC43" i="2"/>
  <c r="Z43" i="2"/>
  <c r="W43" i="2"/>
  <c r="T43" i="2"/>
  <c r="Q43" i="2"/>
  <c r="N43" i="2"/>
  <c r="K43" i="2"/>
  <c r="H43" i="2"/>
  <c r="E43" i="2"/>
  <c r="AH42" i="2"/>
  <c r="AJ42" i="2" s="1"/>
  <c r="AF42" i="2"/>
  <c r="AC42" i="2"/>
  <c r="Z42" i="2"/>
  <c r="W42" i="2"/>
  <c r="T42" i="2"/>
  <c r="Q42" i="2"/>
  <c r="N42" i="2"/>
  <c r="K42" i="2"/>
  <c r="H42" i="2"/>
  <c r="E42" i="2"/>
  <c r="AH41" i="2"/>
  <c r="AJ41" i="2" s="1"/>
  <c r="AF41" i="2"/>
  <c r="AC41" i="2"/>
  <c r="Z41" i="2"/>
  <c r="W41" i="2"/>
  <c r="T41" i="2"/>
  <c r="Q41" i="2"/>
  <c r="N41" i="2"/>
  <c r="K41" i="2"/>
  <c r="H41" i="2"/>
  <c r="E41" i="2"/>
  <c r="AH40" i="2"/>
  <c r="AJ40" i="2" s="1"/>
  <c r="AF40" i="2"/>
  <c r="AC40" i="2"/>
  <c r="Z40" i="2"/>
  <c r="W40" i="2"/>
  <c r="T40" i="2"/>
  <c r="Q40" i="2"/>
  <c r="N40" i="2"/>
  <c r="K40" i="2"/>
  <c r="H40" i="2"/>
  <c r="E40" i="2"/>
  <c r="AH39" i="2"/>
  <c r="AJ39" i="2" s="1"/>
  <c r="AF39" i="2"/>
  <c r="AC39" i="2"/>
  <c r="Z39" i="2"/>
  <c r="W39" i="2"/>
  <c r="T39" i="2"/>
  <c r="Q39" i="2"/>
  <c r="N39" i="2"/>
  <c r="K39" i="2"/>
  <c r="H39" i="2"/>
  <c r="E39" i="2"/>
  <c r="D38" i="2"/>
  <c r="AH37" i="2"/>
  <c r="AJ37" i="2" s="1"/>
  <c r="AF37" i="2"/>
  <c r="AC37" i="2"/>
  <c r="Z37" i="2"/>
  <c r="W37" i="2"/>
  <c r="T37" i="2"/>
  <c r="Q37" i="2"/>
  <c r="N37" i="2"/>
  <c r="K37" i="2"/>
  <c r="H37" i="2"/>
  <c r="E37" i="2"/>
  <c r="AH36" i="2"/>
  <c r="AJ36" i="2" s="1"/>
  <c r="AF36" i="2"/>
  <c r="AC36" i="2"/>
  <c r="Z36" i="2"/>
  <c r="W36" i="2"/>
  <c r="T36" i="2"/>
  <c r="Q36" i="2"/>
  <c r="N36" i="2"/>
  <c r="K36" i="2"/>
  <c r="H36" i="2"/>
  <c r="E36" i="2"/>
  <c r="AH35" i="2"/>
  <c r="AJ35" i="2" s="1"/>
  <c r="AF35" i="2"/>
  <c r="AC35" i="2"/>
  <c r="Z35" i="2"/>
  <c r="W35" i="2"/>
  <c r="T35" i="2"/>
  <c r="Q35" i="2"/>
  <c r="N35" i="2"/>
  <c r="K35" i="2"/>
  <c r="H35" i="2"/>
  <c r="E35" i="2"/>
  <c r="AH34" i="2"/>
  <c r="AJ34" i="2" s="1"/>
  <c r="AF34" i="2"/>
  <c r="AC34" i="2"/>
  <c r="Z34" i="2"/>
  <c r="W34" i="2"/>
  <c r="T34" i="2"/>
  <c r="Q34" i="2"/>
  <c r="N34" i="2"/>
  <c r="K34" i="2"/>
  <c r="H34" i="2"/>
  <c r="E34" i="2"/>
  <c r="AH33" i="2"/>
  <c r="AJ33" i="2" s="1"/>
  <c r="AF33" i="2"/>
  <c r="AC33" i="2"/>
  <c r="Z33" i="2"/>
  <c r="W33" i="2"/>
  <c r="T33" i="2"/>
  <c r="Q33" i="2"/>
  <c r="N33" i="2"/>
  <c r="K33" i="2"/>
  <c r="H33" i="2"/>
  <c r="E33" i="2"/>
  <c r="AH32" i="2"/>
  <c r="AF32" i="2"/>
  <c r="AC32" i="2"/>
  <c r="Z32" i="2"/>
  <c r="W32" i="2"/>
  <c r="T32" i="2"/>
  <c r="Q32" i="2"/>
  <c r="N32" i="2"/>
  <c r="K32" i="2"/>
  <c r="H32" i="2"/>
  <c r="E32" i="2"/>
  <c r="D31" i="2"/>
  <c r="AH30" i="2"/>
  <c r="AJ30" i="2" s="1"/>
  <c r="AF30" i="2"/>
  <c r="AC30" i="2"/>
  <c r="Z30" i="2"/>
  <c r="W30" i="2"/>
  <c r="T30" i="2"/>
  <c r="Q30" i="2"/>
  <c r="N30" i="2"/>
  <c r="K30" i="2"/>
  <c r="H30" i="2"/>
  <c r="E30" i="2"/>
  <c r="AH29" i="2"/>
  <c r="AJ29" i="2" s="1"/>
  <c r="AF29" i="2"/>
  <c r="AC29" i="2"/>
  <c r="Z29" i="2"/>
  <c r="W29" i="2"/>
  <c r="T29" i="2"/>
  <c r="Q29" i="2"/>
  <c r="N29" i="2"/>
  <c r="K29" i="2"/>
  <c r="H29" i="2"/>
  <c r="E29" i="2"/>
  <c r="AH28" i="2"/>
  <c r="AJ28" i="2" s="1"/>
  <c r="AF28" i="2"/>
  <c r="AC28" i="2"/>
  <c r="Z28" i="2"/>
  <c r="W28" i="2"/>
  <c r="T28" i="2"/>
  <c r="Q28" i="2"/>
  <c r="N28" i="2"/>
  <c r="K28" i="2"/>
  <c r="H28" i="2"/>
  <c r="E28" i="2"/>
  <c r="AH27" i="2"/>
  <c r="AJ27" i="2" s="1"/>
  <c r="AF27" i="2"/>
  <c r="AC27" i="2"/>
  <c r="Z27" i="2"/>
  <c r="W27" i="2"/>
  <c r="T27" i="2"/>
  <c r="Q27" i="2"/>
  <c r="N27" i="2"/>
  <c r="K27" i="2"/>
  <c r="H27" i="2"/>
  <c r="E27" i="2"/>
  <c r="AH26" i="2"/>
  <c r="AJ26" i="2" s="1"/>
  <c r="AF26" i="2"/>
  <c r="AC26" i="2"/>
  <c r="Z26" i="2"/>
  <c r="W26" i="2"/>
  <c r="T26" i="2"/>
  <c r="Q26" i="2"/>
  <c r="N26" i="2"/>
  <c r="K26" i="2"/>
  <c r="H26" i="2"/>
  <c r="E26" i="2"/>
  <c r="AH25" i="2"/>
  <c r="AJ25" i="2" s="1"/>
  <c r="AF25" i="2"/>
  <c r="AC25" i="2"/>
  <c r="Z25" i="2"/>
  <c r="W25" i="2"/>
  <c r="T25" i="2"/>
  <c r="Q25" i="2"/>
  <c r="N25" i="2"/>
  <c r="K25" i="2"/>
  <c r="H25" i="2"/>
  <c r="E25" i="2"/>
  <c r="D24" i="2"/>
  <c r="AH23" i="2"/>
  <c r="AJ23" i="2" s="1"/>
  <c r="AF23" i="2"/>
  <c r="AC23" i="2"/>
  <c r="Z23" i="2"/>
  <c r="W23" i="2"/>
  <c r="T23" i="2"/>
  <c r="Q23" i="2"/>
  <c r="N23" i="2"/>
  <c r="K23" i="2"/>
  <c r="H23" i="2"/>
  <c r="E23" i="2"/>
  <c r="AH22" i="2"/>
  <c r="AF22" i="2"/>
  <c r="AC22" i="2"/>
  <c r="Z22" i="2"/>
  <c r="W22" i="2"/>
  <c r="T22" i="2"/>
  <c r="Q22" i="2"/>
  <c r="N22" i="2"/>
  <c r="K22" i="2"/>
  <c r="H22" i="2"/>
  <c r="E22" i="2"/>
  <c r="AH21" i="2"/>
  <c r="AJ21" i="2" s="1"/>
  <c r="AF21" i="2"/>
  <c r="AC21" i="2"/>
  <c r="Z21" i="2"/>
  <c r="W21" i="2"/>
  <c r="T21" i="2"/>
  <c r="Q21" i="2"/>
  <c r="N21" i="2"/>
  <c r="K21" i="2"/>
  <c r="H21" i="2"/>
  <c r="E21" i="2"/>
  <c r="AH20" i="2"/>
  <c r="AJ20" i="2" s="1"/>
  <c r="AF20" i="2"/>
  <c r="AC20" i="2"/>
  <c r="Z20" i="2"/>
  <c r="W20" i="2"/>
  <c r="T20" i="2"/>
  <c r="Q20" i="2"/>
  <c r="N20" i="2"/>
  <c r="K20" i="2"/>
  <c r="H20" i="2"/>
  <c r="E20" i="2"/>
  <c r="AH19" i="2"/>
  <c r="AJ19" i="2" s="1"/>
  <c r="AF19" i="2"/>
  <c r="AC19" i="2"/>
  <c r="Z19" i="2"/>
  <c r="W19" i="2"/>
  <c r="T19" i="2"/>
  <c r="Q19" i="2"/>
  <c r="N19" i="2"/>
  <c r="K19" i="2"/>
  <c r="H19" i="2"/>
  <c r="E19" i="2"/>
  <c r="AH18" i="2"/>
  <c r="AJ18" i="2" s="1"/>
  <c r="AF18" i="2"/>
  <c r="AC18" i="2"/>
  <c r="Z18" i="2"/>
  <c r="W18" i="2"/>
  <c r="T18" i="2"/>
  <c r="Q18" i="2"/>
  <c r="N18" i="2"/>
  <c r="K18" i="2"/>
  <c r="H18" i="2"/>
  <c r="E18" i="2"/>
  <c r="D17" i="2"/>
  <c r="AH16" i="2"/>
  <c r="AJ16" i="2" s="1"/>
  <c r="AF16" i="2"/>
  <c r="AC16" i="2"/>
  <c r="Z16" i="2"/>
  <c r="W16" i="2"/>
  <c r="T16" i="2"/>
  <c r="Q16" i="2"/>
  <c r="N16" i="2"/>
  <c r="K16" i="2"/>
  <c r="H16" i="2"/>
  <c r="E16" i="2"/>
  <c r="AH15" i="2"/>
  <c r="AJ15" i="2" s="1"/>
  <c r="AF15" i="2"/>
  <c r="AC15" i="2"/>
  <c r="Z15" i="2"/>
  <c r="W15" i="2"/>
  <c r="T15" i="2"/>
  <c r="Q15" i="2"/>
  <c r="N15" i="2"/>
  <c r="K15" i="2"/>
  <c r="H15" i="2"/>
  <c r="E15" i="2"/>
  <c r="AH14" i="2"/>
  <c r="AJ14" i="2" s="1"/>
  <c r="AF14" i="2"/>
  <c r="AC14" i="2"/>
  <c r="Z14" i="2"/>
  <c r="W14" i="2"/>
  <c r="T14" i="2"/>
  <c r="Q14" i="2"/>
  <c r="N14" i="2"/>
  <c r="K14" i="2"/>
  <c r="H14" i="2"/>
  <c r="E14" i="2"/>
  <c r="AH13" i="2"/>
  <c r="AJ13" i="2" s="1"/>
  <c r="AF13" i="2"/>
  <c r="AC13" i="2"/>
  <c r="Z13" i="2"/>
  <c r="W13" i="2"/>
  <c r="T13" i="2"/>
  <c r="Q13" i="2"/>
  <c r="N13" i="2"/>
  <c r="K13" i="2"/>
  <c r="H13" i="2"/>
  <c r="E13" i="2"/>
  <c r="AH12" i="2"/>
  <c r="AJ12" i="2" s="1"/>
  <c r="AF12" i="2"/>
  <c r="AC12" i="2"/>
  <c r="Z12" i="2"/>
  <c r="W12" i="2"/>
  <c r="T12" i="2"/>
  <c r="Q12" i="2"/>
  <c r="N12" i="2"/>
  <c r="K12" i="2"/>
  <c r="H12" i="2"/>
  <c r="E12" i="2"/>
  <c r="AH11" i="2"/>
  <c r="AJ11" i="2" s="1"/>
  <c r="AF11" i="2"/>
  <c r="AC11" i="2"/>
  <c r="Z11" i="2"/>
  <c r="W11" i="2"/>
  <c r="T11" i="2"/>
  <c r="Q11" i="2"/>
  <c r="N11" i="2"/>
  <c r="K11" i="2"/>
  <c r="H11" i="2"/>
  <c r="E11" i="2"/>
  <c r="D10" i="2"/>
  <c r="AH9" i="2"/>
  <c r="AJ9" i="2" s="1"/>
  <c r="AF9" i="2"/>
  <c r="AC9" i="2"/>
  <c r="Z9" i="2"/>
  <c r="W9" i="2"/>
  <c r="T9" i="2"/>
  <c r="Q9" i="2"/>
  <c r="N9" i="2"/>
  <c r="K9" i="2"/>
  <c r="H9" i="2"/>
  <c r="E9" i="2"/>
  <c r="AH8" i="2"/>
  <c r="AJ8" i="2" s="1"/>
  <c r="AF8" i="2"/>
  <c r="AC8" i="2"/>
  <c r="Z8" i="2"/>
  <c r="W8" i="2"/>
  <c r="T8" i="2"/>
  <c r="Q8" i="2"/>
  <c r="N8" i="2"/>
  <c r="K8" i="2"/>
  <c r="H8" i="2"/>
  <c r="E8" i="2"/>
  <c r="AH7" i="2"/>
  <c r="AJ7" i="2" s="1"/>
  <c r="AF7" i="2"/>
  <c r="AC7" i="2"/>
  <c r="Z7" i="2"/>
  <c r="W7" i="2"/>
  <c r="T7" i="2"/>
  <c r="Q7" i="2"/>
  <c r="N7" i="2"/>
  <c r="K7" i="2"/>
  <c r="H7" i="2"/>
  <c r="E7" i="2"/>
  <c r="AH6" i="2"/>
  <c r="AJ6" i="2" s="1"/>
  <c r="AF6" i="2"/>
  <c r="AC6" i="2"/>
  <c r="Z6" i="2"/>
  <c r="W6" i="2"/>
  <c r="T6" i="2"/>
  <c r="Q6" i="2"/>
  <c r="N6" i="2"/>
  <c r="K6" i="2"/>
  <c r="H6" i="2"/>
  <c r="E6" i="2"/>
  <c r="AH5" i="2"/>
  <c r="AJ5" i="2" s="1"/>
  <c r="AF5" i="2"/>
  <c r="AC5" i="2"/>
  <c r="Z5" i="2"/>
  <c r="W5" i="2"/>
  <c r="T5" i="2"/>
  <c r="Q5" i="2"/>
  <c r="N5" i="2"/>
  <c r="K5" i="2"/>
  <c r="H5" i="2"/>
  <c r="E5" i="2"/>
  <c r="AH4" i="2"/>
  <c r="AJ4" i="2" s="1"/>
  <c r="AF4" i="2"/>
  <c r="AC4" i="2"/>
  <c r="Z4" i="2"/>
  <c r="W4" i="2"/>
  <c r="T4" i="2"/>
  <c r="Q4" i="2"/>
  <c r="N4" i="2"/>
  <c r="K4" i="2"/>
  <c r="H4" i="2"/>
  <c r="E4" i="2"/>
  <c r="P9" i="4" l="1"/>
  <c r="AJ7" i="3"/>
  <c r="P15" i="4"/>
  <c r="AJ13" i="3"/>
  <c r="P25" i="4"/>
  <c r="AJ23" i="3"/>
  <c r="P31" i="4"/>
  <c r="AJ29" i="3"/>
  <c r="R31" i="4" s="1"/>
  <c r="P49" i="4"/>
  <c r="AJ47" i="3"/>
  <c r="P59" i="4"/>
  <c r="AJ57" i="3"/>
  <c r="R59" i="4" s="1"/>
  <c r="D113" i="2"/>
  <c r="W38" i="2"/>
  <c r="T34" i="4"/>
  <c r="AJ32" i="2"/>
  <c r="V34" i="4" s="1"/>
  <c r="H10" i="4"/>
  <c r="AJ8" i="5"/>
  <c r="D113" i="5"/>
  <c r="H16" i="4"/>
  <c r="AJ14" i="5"/>
  <c r="H22" i="4"/>
  <c r="AJ20" i="5"/>
  <c r="H28" i="4"/>
  <c r="AJ26" i="5"/>
  <c r="H32" i="4"/>
  <c r="AJ30" i="5"/>
  <c r="J34" i="4"/>
  <c r="AJ32" i="5"/>
  <c r="H38" i="4"/>
  <c r="AJ36" i="5"/>
  <c r="H44" i="4"/>
  <c r="AJ42" i="5"/>
  <c r="H50" i="4"/>
  <c r="AJ48" i="5"/>
  <c r="H56" i="4"/>
  <c r="AJ54" i="5"/>
  <c r="H60" i="4"/>
  <c r="AJ58" i="5"/>
  <c r="H62" i="4"/>
  <c r="AJ60" i="5"/>
  <c r="H66" i="4"/>
  <c r="AJ64" i="5"/>
  <c r="H106" i="4"/>
  <c r="AJ104" i="5"/>
  <c r="T24" i="4"/>
  <c r="AJ22" i="2"/>
  <c r="P21" i="4"/>
  <c r="AJ19" i="3"/>
  <c r="P27" i="4"/>
  <c r="AJ25" i="3"/>
  <c r="P37" i="4"/>
  <c r="AJ35" i="3"/>
  <c r="P43" i="4"/>
  <c r="AJ41" i="3"/>
  <c r="R55" i="4"/>
  <c r="AJ53" i="3"/>
  <c r="P65" i="4"/>
  <c r="AJ63" i="3"/>
  <c r="P105" i="4"/>
  <c r="AJ103" i="3"/>
  <c r="P106" i="4"/>
  <c r="AJ104" i="3"/>
  <c r="AC74" i="5"/>
  <c r="T48" i="4"/>
  <c r="AJ46" i="2"/>
  <c r="P6" i="4"/>
  <c r="AJ4" i="3"/>
  <c r="P10" i="4"/>
  <c r="AJ8" i="3"/>
  <c r="D113" i="3"/>
  <c r="P16" i="4"/>
  <c r="AJ14" i="3"/>
  <c r="P22" i="4"/>
  <c r="AJ20" i="3"/>
  <c r="P28" i="4"/>
  <c r="AJ26" i="3"/>
  <c r="P32" i="4"/>
  <c r="AJ30" i="3"/>
  <c r="R34" i="4"/>
  <c r="AJ32" i="3"/>
  <c r="P38" i="4"/>
  <c r="AJ36" i="3"/>
  <c r="P44" i="4"/>
  <c r="AJ42" i="3"/>
  <c r="P50" i="4"/>
  <c r="AJ48" i="3"/>
  <c r="P56" i="4"/>
  <c r="AJ54" i="3"/>
  <c r="P60" i="4"/>
  <c r="AJ58" i="3"/>
  <c r="P62" i="4"/>
  <c r="AJ60" i="3"/>
  <c r="P66" i="4"/>
  <c r="AJ64" i="3"/>
  <c r="H9" i="4"/>
  <c r="AJ7" i="5"/>
  <c r="H15" i="4"/>
  <c r="AJ13" i="5"/>
  <c r="H21" i="4"/>
  <c r="AJ19" i="5"/>
  <c r="H27" i="4"/>
  <c r="AJ25" i="5"/>
  <c r="H31" i="4"/>
  <c r="AJ29" i="5"/>
  <c r="H37" i="4"/>
  <c r="AJ35" i="5"/>
  <c r="H43" i="4"/>
  <c r="AJ41" i="5"/>
  <c r="H49" i="4"/>
  <c r="AJ47" i="5"/>
  <c r="H53" i="4"/>
  <c r="AJ51" i="5"/>
  <c r="J55" i="4"/>
  <c r="AJ53" i="5"/>
  <c r="H59" i="4"/>
  <c r="AJ57" i="5"/>
  <c r="H65" i="4"/>
  <c r="AJ63" i="5"/>
  <c r="H105" i="4"/>
  <c r="AJ103" i="5"/>
  <c r="N59" i="5"/>
  <c r="E78" i="5"/>
  <c r="Z70" i="3"/>
  <c r="H78" i="3"/>
  <c r="Z24" i="2"/>
  <c r="Z107" i="2"/>
  <c r="AC10" i="2"/>
  <c r="AF94" i="2"/>
  <c r="AC31" i="2"/>
  <c r="AC52" i="2"/>
  <c r="Z45" i="2"/>
  <c r="W82" i="2"/>
  <c r="W88" i="2"/>
  <c r="T52" i="2"/>
  <c r="T82" i="2"/>
  <c r="V31" i="4"/>
  <c r="T31" i="4"/>
  <c r="V52" i="4"/>
  <c r="T52" i="4"/>
  <c r="AJ96" i="2"/>
  <c r="V98" i="4" s="1"/>
  <c r="T98" i="4"/>
  <c r="V108" i="4"/>
  <c r="T108" i="4"/>
  <c r="V44" i="4"/>
  <c r="T44" i="4"/>
  <c r="V53" i="4"/>
  <c r="T53" i="4"/>
  <c r="AJ69" i="2"/>
  <c r="V71" i="4" s="1"/>
  <c r="T71" i="4"/>
  <c r="V105" i="4"/>
  <c r="T105" i="4"/>
  <c r="V18" i="4"/>
  <c r="T18" i="4"/>
  <c r="V25" i="4"/>
  <c r="T25" i="4"/>
  <c r="V17" i="4"/>
  <c r="T17" i="4"/>
  <c r="AI22" i="2"/>
  <c r="U24" i="4" s="1"/>
  <c r="V24" i="4"/>
  <c r="V46" i="4"/>
  <c r="T46" i="4"/>
  <c r="V51" i="4"/>
  <c r="T51" i="4"/>
  <c r="V67" i="4"/>
  <c r="T67" i="4"/>
  <c r="AJ67" i="2"/>
  <c r="V69" i="4" s="1"/>
  <c r="T69" i="4"/>
  <c r="AJ75" i="2"/>
  <c r="V77" i="4" s="1"/>
  <c r="T77" i="4"/>
  <c r="AJ87" i="2"/>
  <c r="V89" i="4" s="1"/>
  <c r="T89" i="4"/>
  <c r="AJ93" i="2"/>
  <c r="V95" i="4" s="1"/>
  <c r="T95" i="4"/>
  <c r="AJ99" i="2"/>
  <c r="V101" i="4" s="1"/>
  <c r="T101" i="4"/>
  <c r="V103" i="4"/>
  <c r="T103" i="4"/>
  <c r="V107" i="4"/>
  <c r="T107" i="4"/>
  <c r="V104" i="4"/>
  <c r="T104" i="4"/>
  <c r="V16" i="4"/>
  <c r="T16" i="4"/>
  <c r="V22" i="4"/>
  <c r="T22" i="4"/>
  <c r="V45" i="4"/>
  <c r="T45" i="4"/>
  <c r="V66" i="4"/>
  <c r="T66" i="4"/>
  <c r="AJ86" i="2"/>
  <c r="V88" i="4" s="1"/>
  <c r="T88" i="4"/>
  <c r="V106" i="4"/>
  <c r="T106" i="4"/>
  <c r="V7" i="4"/>
  <c r="T7" i="4"/>
  <c r="V6" i="4"/>
  <c r="T6" i="4"/>
  <c r="AF74" i="3"/>
  <c r="AC88" i="3"/>
  <c r="T74" i="3"/>
  <c r="K78" i="3"/>
  <c r="K100" i="3"/>
  <c r="H74" i="3"/>
  <c r="AJ99" i="3"/>
  <c r="R101" i="4" s="1"/>
  <c r="P101" i="4"/>
  <c r="AC78" i="5"/>
  <c r="AJ99" i="5"/>
  <c r="J101" i="4" s="1"/>
  <c r="H101" i="4"/>
  <c r="E74" i="5"/>
  <c r="AF70" i="5"/>
  <c r="AF66" i="5"/>
  <c r="AC107" i="5"/>
  <c r="AC100" i="5"/>
  <c r="AC82" i="5"/>
  <c r="AC38" i="5"/>
  <c r="AC24" i="5"/>
  <c r="Z78" i="5"/>
  <c r="Z70" i="5"/>
  <c r="Z59" i="5"/>
  <c r="Z52" i="5"/>
  <c r="Z31" i="5"/>
  <c r="Z24" i="5"/>
  <c r="Z10" i="5"/>
  <c r="AF38" i="3"/>
  <c r="AF31" i="3"/>
  <c r="AC100" i="3"/>
  <c r="AC94" i="3"/>
  <c r="AC82" i="3"/>
  <c r="AC66" i="3"/>
  <c r="AC59" i="3"/>
  <c r="AC38" i="3"/>
  <c r="AC17" i="3"/>
  <c r="Z82" i="3"/>
  <c r="Z78" i="3"/>
  <c r="Z24" i="3"/>
  <c r="AJ83" i="2"/>
  <c r="V85" i="4" s="1"/>
  <c r="T85" i="4"/>
  <c r="AJ71" i="2"/>
  <c r="V73" i="4" s="1"/>
  <c r="T73" i="4"/>
  <c r="V62" i="4"/>
  <c r="T62" i="4"/>
  <c r="AJ98" i="2"/>
  <c r="V100" i="4" s="1"/>
  <c r="T100" i="4"/>
  <c r="AJ81" i="2"/>
  <c r="V83" i="4" s="1"/>
  <c r="T83" i="4"/>
  <c r="AJ80" i="2"/>
  <c r="V82" i="4" s="1"/>
  <c r="T82" i="4"/>
  <c r="AC78" i="2"/>
  <c r="V65" i="4"/>
  <c r="T65" i="4"/>
  <c r="AJ97" i="2"/>
  <c r="V99" i="4" s="1"/>
  <c r="T99" i="4"/>
  <c r="AJ95" i="2"/>
  <c r="V97" i="4" s="1"/>
  <c r="T97" i="4"/>
  <c r="AJ92" i="2"/>
  <c r="V94" i="4" s="1"/>
  <c r="T94" i="4"/>
  <c r="AJ91" i="2"/>
  <c r="V93" i="4" s="1"/>
  <c r="T93" i="4"/>
  <c r="AJ90" i="2"/>
  <c r="V92" i="4" s="1"/>
  <c r="T92" i="4"/>
  <c r="AJ89" i="2"/>
  <c r="V91" i="4" s="1"/>
  <c r="T91" i="4"/>
  <c r="AJ85" i="2"/>
  <c r="V87" i="4" s="1"/>
  <c r="T87" i="4"/>
  <c r="AJ84" i="2"/>
  <c r="V86" i="4" s="1"/>
  <c r="T86" i="4"/>
  <c r="AJ79" i="2"/>
  <c r="V81" i="4" s="1"/>
  <c r="T81" i="4"/>
  <c r="AJ77" i="2"/>
  <c r="V79" i="4" s="1"/>
  <c r="T79" i="4"/>
  <c r="AJ76" i="2"/>
  <c r="V78" i="4" s="1"/>
  <c r="T78" i="4"/>
  <c r="AJ73" i="2"/>
  <c r="V75" i="4" s="1"/>
  <c r="T75" i="4"/>
  <c r="Z74" i="2"/>
  <c r="AJ72" i="2"/>
  <c r="V74" i="4" s="1"/>
  <c r="T74" i="4"/>
  <c r="AJ68" i="2"/>
  <c r="V70" i="4" s="1"/>
  <c r="T70" i="4"/>
  <c r="V64" i="4"/>
  <c r="T64" i="4"/>
  <c r="V63" i="4"/>
  <c r="T63" i="4"/>
  <c r="V60" i="4"/>
  <c r="T60" i="4"/>
  <c r="V59" i="4"/>
  <c r="T59" i="4"/>
  <c r="V58" i="4"/>
  <c r="T58" i="4"/>
  <c r="V57" i="4"/>
  <c r="T57" i="4"/>
  <c r="V56" i="4"/>
  <c r="T56" i="4"/>
  <c r="V55" i="4"/>
  <c r="T55" i="4"/>
  <c r="V43" i="4"/>
  <c r="T43" i="4"/>
  <c r="V42" i="4"/>
  <c r="T42" i="4"/>
  <c r="V41" i="4"/>
  <c r="T41" i="4"/>
  <c r="V39" i="4"/>
  <c r="T39" i="4"/>
  <c r="V38" i="4"/>
  <c r="T38" i="4"/>
  <c r="V37" i="4"/>
  <c r="T37" i="4"/>
  <c r="V36" i="4"/>
  <c r="T36" i="4"/>
  <c r="V35" i="4"/>
  <c r="T35" i="4"/>
  <c r="V32" i="4"/>
  <c r="T32" i="4"/>
  <c r="V30" i="4"/>
  <c r="T30" i="4"/>
  <c r="V29" i="4"/>
  <c r="T29" i="4"/>
  <c r="V28" i="4"/>
  <c r="T28" i="4"/>
  <c r="V27" i="4"/>
  <c r="T27" i="4"/>
  <c r="V23" i="4"/>
  <c r="T23" i="4"/>
  <c r="V21" i="4"/>
  <c r="T21" i="4"/>
  <c r="V20" i="4"/>
  <c r="T20" i="4"/>
  <c r="V15" i="4"/>
  <c r="T15" i="4"/>
  <c r="V14" i="4"/>
  <c r="T14" i="4"/>
  <c r="V13" i="4"/>
  <c r="T13" i="4"/>
  <c r="V11" i="4"/>
  <c r="T11" i="4"/>
  <c r="V10" i="4"/>
  <c r="T10" i="4"/>
  <c r="V9" i="4"/>
  <c r="T9" i="4"/>
  <c r="V8" i="4"/>
  <c r="T8" i="4"/>
  <c r="Y108" i="2"/>
  <c r="Y109" i="2" s="1"/>
  <c r="N109" i="4"/>
  <c r="D93" i="7" s="1"/>
  <c r="L109" i="4"/>
  <c r="D45" i="7" s="1"/>
  <c r="AJ100" i="6"/>
  <c r="N102" i="4" s="1"/>
  <c r="D92" i="7" s="1"/>
  <c r="L102" i="4"/>
  <c r="D44" i="7" s="1"/>
  <c r="AJ94" i="6"/>
  <c r="N96" i="4" s="1"/>
  <c r="D91" i="7" s="1"/>
  <c r="L96" i="4"/>
  <c r="D43" i="7" s="1"/>
  <c r="AJ88" i="6"/>
  <c r="N90" i="4" s="1"/>
  <c r="L90" i="4"/>
  <c r="AJ82" i="6"/>
  <c r="N84" i="4" s="1"/>
  <c r="D88" i="7" s="1"/>
  <c r="L84" i="4"/>
  <c r="D40" i="7" s="1"/>
  <c r="AJ78" i="6"/>
  <c r="N80" i="4" s="1"/>
  <c r="D87" i="7" s="1"/>
  <c r="L80" i="4"/>
  <c r="D39" i="7" s="1"/>
  <c r="AJ74" i="6"/>
  <c r="N76" i="4" s="1"/>
  <c r="D86" i="7" s="1"/>
  <c r="L76" i="4"/>
  <c r="D38" i="7" s="1"/>
  <c r="AJ70" i="6"/>
  <c r="N72" i="4" s="1"/>
  <c r="L72" i="4"/>
  <c r="N68" i="4"/>
  <c r="D83" i="7" s="1"/>
  <c r="L68" i="4"/>
  <c r="D35" i="7" s="1"/>
  <c r="N61" i="4"/>
  <c r="D82" i="7" s="1"/>
  <c r="L61" i="4"/>
  <c r="D34" i="7" s="1"/>
  <c r="N54" i="4"/>
  <c r="D81" i="7" s="1"/>
  <c r="L54" i="4"/>
  <c r="D33" i="7" s="1"/>
  <c r="N47" i="4"/>
  <c r="D80" i="7" s="1"/>
  <c r="L47" i="4"/>
  <c r="D32" i="7" s="1"/>
  <c r="N40" i="4"/>
  <c r="D79" i="7" s="1"/>
  <c r="L40" i="4"/>
  <c r="D31" i="7" s="1"/>
  <c r="N33" i="4"/>
  <c r="D78" i="7" s="1"/>
  <c r="L33" i="4"/>
  <c r="D30" i="7" s="1"/>
  <c r="N26" i="4"/>
  <c r="D77" i="7" s="1"/>
  <c r="L26" i="4"/>
  <c r="D29" i="7" s="1"/>
  <c r="N19" i="4"/>
  <c r="D76" i="7" s="1"/>
  <c r="L19" i="4"/>
  <c r="D28" i="7" s="1"/>
  <c r="N12" i="4"/>
  <c r="L12" i="4"/>
  <c r="E17" i="2"/>
  <c r="N70" i="2"/>
  <c r="Q74" i="2"/>
  <c r="Z88" i="2"/>
  <c r="Z10" i="2"/>
  <c r="AF24" i="2"/>
  <c r="AC24" i="2"/>
  <c r="E52" i="2"/>
  <c r="AF52" i="2"/>
  <c r="E70" i="2"/>
  <c r="AC70" i="2"/>
  <c r="K74" i="2"/>
  <c r="K78" i="2"/>
  <c r="Z82" i="2"/>
  <c r="AF107" i="2"/>
  <c r="AC17" i="2"/>
  <c r="Z70" i="2"/>
  <c r="E74" i="2"/>
  <c r="AC74" i="2"/>
  <c r="N88" i="2"/>
  <c r="Z17" i="2"/>
  <c r="Z38" i="2"/>
  <c r="AF45" i="2"/>
  <c r="AF59" i="2"/>
  <c r="H70" i="2"/>
  <c r="AF70" i="2"/>
  <c r="Z78" i="2"/>
  <c r="AC82" i="2"/>
  <c r="Z100" i="2"/>
  <c r="AI99" i="2"/>
  <c r="U101" i="4" s="1"/>
  <c r="AF10" i="3"/>
  <c r="AC10" i="3"/>
  <c r="AC52" i="3"/>
  <c r="Z66" i="3"/>
  <c r="AC70" i="3"/>
  <c r="AC74" i="3"/>
  <c r="AF82" i="3"/>
  <c r="Z94" i="3"/>
  <c r="Z10" i="3"/>
  <c r="Z31" i="3"/>
  <c r="AF45" i="3"/>
  <c r="H66" i="3"/>
  <c r="AF66" i="3"/>
  <c r="K74" i="3"/>
  <c r="N74" i="3"/>
  <c r="Z74" i="3"/>
  <c r="Z59" i="3"/>
  <c r="E82" i="3"/>
  <c r="K82" i="3"/>
  <c r="W94" i="3"/>
  <c r="Q100" i="3"/>
  <c r="AC108" i="6"/>
  <c r="AC111" i="6" s="1"/>
  <c r="E17" i="5"/>
  <c r="AC17" i="5"/>
  <c r="AF38" i="5"/>
  <c r="AC59" i="5"/>
  <c r="AC66" i="5"/>
  <c r="Z74" i="5"/>
  <c r="N78" i="5"/>
  <c r="Z82" i="5"/>
  <c r="E100" i="5"/>
  <c r="Z38" i="5"/>
  <c r="E45" i="5"/>
  <c r="AC45" i="5"/>
  <c r="W59" i="5"/>
  <c r="T74" i="5"/>
  <c r="AC88" i="5"/>
  <c r="AF10" i="5"/>
  <c r="K10" i="5"/>
  <c r="AC10" i="5"/>
  <c r="T17" i="5"/>
  <c r="AF24" i="5"/>
  <c r="AC31" i="5"/>
  <c r="Z45" i="5"/>
  <c r="AC52" i="5"/>
  <c r="Z66" i="5"/>
  <c r="K78" i="5"/>
  <c r="N88" i="5"/>
  <c r="Z88" i="5"/>
  <c r="AI87" i="5"/>
  <c r="I89" i="4" s="1"/>
  <c r="Q94" i="5"/>
  <c r="AC94" i="5"/>
  <c r="AI93" i="5"/>
  <c r="I95" i="4" s="1"/>
  <c r="H100" i="5"/>
  <c r="AF100" i="5"/>
  <c r="E107" i="5"/>
  <c r="V50" i="4"/>
  <c r="T50" i="4"/>
  <c r="V49" i="4"/>
  <c r="T49" i="4"/>
  <c r="W100" i="3"/>
  <c r="W88" i="3"/>
  <c r="W82" i="3"/>
  <c r="W78" i="3"/>
  <c r="W74" i="3"/>
  <c r="W70" i="3"/>
  <c r="W66" i="3"/>
  <c r="W52" i="3"/>
  <c r="W38" i="3"/>
  <c r="W24" i="3"/>
  <c r="W10" i="3"/>
  <c r="T100" i="3"/>
  <c r="T94" i="3"/>
  <c r="T88" i="3"/>
  <c r="T82" i="3"/>
  <c r="T78" i="3"/>
  <c r="T70" i="3"/>
  <c r="T66" i="3"/>
  <c r="AI54" i="3"/>
  <c r="Q56" i="4" s="1"/>
  <c r="T59" i="3"/>
  <c r="T52" i="3"/>
  <c r="T45" i="3"/>
  <c r="T38" i="3"/>
  <c r="T31" i="3"/>
  <c r="T24" i="3"/>
  <c r="T10" i="3"/>
  <c r="Q94" i="3"/>
  <c r="Q88" i="3"/>
  <c r="Q82" i="3"/>
  <c r="Q74" i="3"/>
  <c r="Q70" i="3"/>
  <c r="Q66" i="3"/>
  <c r="Q59" i="3"/>
  <c r="Q52" i="3"/>
  <c r="Q38" i="3"/>
  <c r="R28" i="4"/>
  <c r="Q17" i="3"/>
  <c r="Q10" i="3"/>
  <c r="N94" i="3"/>
  <c r="N82" i="3"/>
  <c r="N78" i="3"/>
  <c r="N70" i="3"/>
  <c r="AI64" i="3"/>
  <c r="Q66" i="4" s="1"/>
  <c r="R66" i="4"/>
  <c r="R65" i="4"/>
  <c r="N66" i="3"/>
  <c r="R56" i="4"/>
  <c r="N59" i="3"/>
  <c r="AI42" i="3"/>
  <c r="Q44" i="4" s="1"/>
  <c r="N31" i="3"/>
  <c r="AI14" i="3"/>
  <c r="Q16" i="4" s="1"/>
  <c r="R16" i="4"/>
  <c r="R15" i="4"/>
  <c r="AI9" i="3"/>
  <c r="Q11" i="4" s="1"/>
  <c r="N10" i="3"/>
  <c r="AI98" i="3"/>
  <c r="Q100" i="4" s="1"/>
  <c r="K94" i="3"/>
  <c r="K88" i="3"/>
  <c r="AJ69" i="3"/>
  <c r="R71" i="4" s="1"/>
  <c r="K70" i="3"/>
  <c r="K66" i="3"/>
  <c r="AI48" i="3"/>
  <c r="Q50" i="4" s="1"/>
  <c r="K52" i="3"/>
  <c r="K38" i="3"/>
  <c r="K24" i="3"/>
  <c r="K10" i="3"/>
  <c r="R105" i="4"/>
  <c r="R103" i="4"/>
  <c r="P103" i="4"/>
  <c r="AJ98" i="3"/>
  <c r="R100" i="4" s="1"/>
  <c r="AJ97" i="3"/>
  <c r="R99" i="4" s="1"/>
  <c r="H100" i="3"/>
  <c r="H94" i="3"/>
  <c r="AI85" i="3"/>
  <c r="Q87" i="4" s="1"/>
  <c r="AJ85" i="3"/>
  <c r="R87" i="4" s="1"/>
  <c r="H88" i="3"/>
  <c r="H82" i="3"/>
  <c r="AI69" i="3"/>
  <c r="Q71" i="4" s="1"/>
  <c r="H70" i="3"/>
  <c r="AI67" i="3"/>
  <c r="Q69" i="4" s="1"/>
  <c r="AI56" i="3"/>
  <c r="Q58" i="4" s="1"/>
  <c r="H59" i="3"/>
  <c r="R50" i="4"/>
  <c r="H52" i="3"/>
  <c r="H45" i="3"/>
  <c r="AI36" i="3"/>
  <c r="Q38" i="4" s="1"/>
  <c r="AI35" i="3"/>
  <c r="Q37" i="4" s="1"/>
  <c r="H38" i="3"/>
  <c r="H31" i="3"/>
  <c r="H24" i="3"/>
  <c r="AI12" i="3"/>
  <c r="Q14" i="4" s="1"/>
  <c r="H10" i="3"/>
  <c r="R108" i="4"/>
  <c r="P108" i="4"/>
  <c r="R107" i="4"/>
  <c r="P107" i="4"/>
  <c r="R106" i="4"/>
  <c r="R104" i="4"/>
  <c r="P104" i="4"/>
  <c r="AJ96" i="3"/>
  <c r="R98" i="4" s="1"/>
  <c r="P98" i="4"/>
  <c r="E100" i="3"/>
  <c r="AJ93" i="3"/>
  <c r="R95" i="4" s="1"/>
  <c r="P95" i="4"/>
  <c r="AI92" i="3"/>
  <c r="Q94" i="4" s="1"/>
  <c r="AJ92" i="3"/>
  <c r="R94" i="4" s="1"/>
  <c r="E94" i="3"/>
  <c r="AI91" i="3"/>
  <c r="Q93" i="4" s="1"/>
  <c r="AJ91" i="3"/>
  <c r="R93" i="4" s="1"/>
  <c r="AJ90" i="3"/>
  <c r="R92" i="4" s="1"/>
  <c r="P92" i="4"/>
  <c r="AJ87" i="3"/>
  <c r="R89" i="4" s="1"/>
  <c r="P89" i="4"/>
  <c r="AI86" i="3"/>
  <c r="Q88" i="4" s="1"/>
  <c r="AJ86" i="3"/>
  <c r="R88" i="4" s="1"/>
  <c r="E88" i="3"/>
  <c r="AJ84" i="3"/>
  <c r="R86" i="4" s="1"/>
  <c r="P86" i="4"/>
  <c r="AJ81" i="3"/>
  <c r="R83" i="4" s="1"/>
  <c r="P83" i="4"/>
  <c r="AJ80" i="3"/>
  <c r="R82" i="4" s="1"/>
  <c r="AJ79" i="3"/>
  <c r="R81" i="4" s="1"/>
  <c r="AJ77" i="3"/>
  <c r="R79" i="4" s="1"/>
  <c r="AJ76" i="3"/>
  <c r="R78" i="4" s="1"/>
  <c r="P78" i="4"/>
  <c r="AI73" i="3"/>
  <c r="Q75" i="4" s="1"/>
  <c r="AJ73" i="3"/>
  <c r="R75" i="4" s="1"/>
  <c r="P75" i="4"/>
  <c r="AJ72" i="3"/>
  <c r="R74" i="4" s="1"/>
  <c r="E74" i="3"/>
  <c r="AH74" i="3"/>
  <c r="P73" i="4"/>
  <c r="AJ68" i="3"/>
  <c r="R70" i="4" s="1"/>
  <c r="P70" i="4"/>
  <c r="E70" i="3"/>
  <c r="R67" i="4"/>
  <c r="P67" i="4"/>
  <c r="R64" i="4"/>
  <c r="P64" i="4"/>
  <c r="E66" i="3"/>
  <c r="R63" i="4"/>
  <c r="P63" i="4"/>
  <c r="AI61" i="3"/>
  <c r="Q63" i="4" s="1"/>
  <c r="R62" i="4"/>
  <c r="R60" i="4"/>
  <c r="AI58" i="3"/>
  <c r="Q60" i="4" s="1"/>
  <c r="AI57" i="3"/>
  <c r="Q59" i="4" s="1"/>
  <c r="R58" i="4"/>
  <c r="P58" i="4"/>
  <c r="E59" i="3"/>
  <c r="R57" i="4"/>
  <c r="P57" i="4"/>
  <c r="AI55" i="3"/>
  <c r="Q57" i="4" s="1"/>
  <c r="AH59" i="3"/>
  <c r="AJ59" i="3" s="1"/>
  <c r="P55" i="4"/>
  <c r="R53" i="4"/>
  <c r="P53" i="4"/>
  <c r="E52" i="3"/>
  <c r="R52" i="4"/>
  <c r="P52" i="4"/>
  <c r="R51" i="4"/>
  <c r="P51" i="4"/>
  <c r="R49" i="4"/>
  <c r="AH52" i="3"/>
  <c r="AJ52" i="3" s="1"/>
  <c r="P48" i="4"/>
  <c r="R46" i="4"/>
  <c r="P46" i="4"/>
  <c r="R45" i="4"/>
  <c r="P45" i="4"/>
  <c r="R44" i="4"/>
  <c r="R43" i="4"/>
  <c r="R42" i="4"/>
  <c r="P42" i="4"/>
  <c r="R41" i="4"/>
  <c r="P41" i="4"/>
  <c r="R39" i="4"/>
  <c r="P39" i="4"/>
  <c r="R38" i="4"/>
  <c r="R37" i="4"/>
  <c r="R36" i="4"/>
  <c r="P36" i="4"/>
  <c r="E38" i="3"/>
  <c r="R35" i="4"/>
  <c r="P35" i="4"/>
  <c r="AI33" i="3"/>
  <c r="Q35" i="4" s="1"/>
  <c r="AH38" i="3"/>
  <c r="AJ38" i="3" s="1"/>
  <c r="P34" i="4"/>
  <c r="AI30" i="3"/>
  <c r="Q32" i="4" s="1"/>
  <c r="R32" i="4"/>
  <c r="AI28" i="3"/>
  <c r="Q30" i="4" s="1"/>
  <c r="R30" i="4"/>
  <c r="P30" i="4"/>
  <c r="R29" i="4"/>
  <c r="P29" i="4"/>
  <c r="R27" i="4"/>
  <c r="R25" i="4"/>
  <c r="R24" i="4"/>
  <c r="P24" i="4"/>
  <c r="AI22" i="3"/>
  <c r="Q24" i="4" s="1"/>
  <c r="R23" i="4"/>
  <c r="P23" i="4"/>
  <c r="AI20" i="3"/>
  <c r="Q22" i="4" s="1"/>
  <c r="R22" i="4"/>
  <c r="R21" i="4"/>
  <c r="AI19" i="3"/>
  <c r="Q21" i="4" s="1"/>
  <c r="AH24" i="3"/>
  <c r="AJ24" i="3" s="1"/>
  <c r="P20" i="4"/>
  <c r="E17" i="3"/>
  <c r="R18" i="4"/>
  <c r="P18" i="4"/>
  <c r="R17" i="4"/>
  <c r="P17" i="4"/>
  <c r="R14" i="4"/>
  <c r="P14" i="4"/>
  <c r="R13" i="4"/>
  <c r="P13" i="4"/>
  <c r="R11" i="4"/>
  <c r="P11" i="4"/>
  <c r="AI8" i="3"/>
  <c r="Q10" i="4" s="1"/>
  <c r="R10" i="4"/>
  <c r="R9" i="4"/>
  <c r="AI6" i="3"/>
  <c r="Q8" i="4" s="1"/>
  <c r="R8" i="4"/>
  <c r="P8" i="4"/>
  <c r="R7" i="4"/>
  <c r="P7" i="4"/>
  <c r="R6" i="4"/>
  <c r="E10" i="3"/>
  <c r="W107" i="5"/>
  <c r="W100" i="5"/>
  <c r="W94" i="5"/>
  <c r="W88" i="5"/>
  <c r="W82" i="5"/>
  <c r="W78" i="5"/>
  <c r="W74" i="5"/>
  <c r="W66" i="5"/>
  <c r="W52" i="5"/>
  <c r="W45" i="5"/>
  <c r="W38" i="5"/>
  <c r="W24" i="5"/>
  <c r="W17" i="5"/>
  <c r="W10" i="5"/>
  <c r="J103" i="4"/>
  <c r="H103" i="4"/>
  <c r="T100" i="5"/>
  <c r="T82" i="5"/>
  <c r="T78" i="5"/>
  <c r="T70" i="5"/>
  <c r="T66" i="5"/>
  <c r="T59" i="5"/>
  <c r="T52" i="5"/>
  <c r="T38" i="5"/>
  <c r="AI30" i="5"/>
  <c r="I32" i="4" s="1"/>
  <c r="T31" i="5"/>
  <c r="T24" i="5"/>
  <c r="T10" i="5"/>
  <c r="Q107" i="5"/>
  <c r="Q100" i="5"/>
  <c r="Q88" i="5"/>
  <c r="Q82" i="5"/>
  <c r="Q78" i="5"/>
  <c r="Q74" i="5"/>
  <c r="Q66" i="5"/>
  <c r="Q59" i="5"/>
  <c r="Q52" i="5"/>
  <c r="Q45" i="5"/>
  <c r="Q38" i="5"/>
  <c r="Q31" i="5"/>
  <c r="Q24" i="5"/>
  <c r="Q17" i="5"/>
  <c r="Q10" i="5"/>
  <c r="AJ93" i="5"/>
  <c r="J95" i="4" s="1"/>
  <c r="H95" i="4"/>
  <c r="N82" i="5"/>
  <c r="N74" i="5"/>
  <c r="N70" i="5"/>
  <c r="N66" i="5"/>
  <c r="N52" i="5"/>
  <c r="N45" i="5"/>
  <c r="N38" i="5"/>
  <c r="J31" i="4"/>
  <c r="N31" i="5"/>
  <c r="AI26" i="5"/>
  <c r="I28" i="4" s="1"/>
  <c r="AI20" i="5"/>
  <c r="I22" i="4" s="1"/>
  <c r="N24" i="5"/>
  <c r="N17" i="5"/>
  <c r="N10" i="5"/>
  <c r="K107" i="5"/>
  <c r="K94" i="5"/>
  <c r="K88" i="5"/>
  <c r="K82" i="5"/>
  <c r="AI72" i="5"/>
  <c r="I74" i="4" s="1"/>
  <c r="AJ72" i="5"/>
  <c r="J74" i="4" s="1"/>
  <c r="K74" i="5"/>
  <c r="J66" i="4"/>
  <c r="K66" i="5"/>
  <c r="J56" i="4"/>
  <c r="K59" i="5"/>
  <c r="AI49" i="5"/>
  <c r="I51" i="4" s="1"/>
  <c r="K52" i="5"/>
  <c r="AI43" i="5"/>
  <c r="I45" i="4" s="1"/>
  <c r="K45" i="5"/>
  <c r="K38" i="5"/>
  <c r="AI33" i="5"/>
  <c r="I35" i="4" s="1"/>
  <c r="K24" i="5"/>
  <c r="AI16" i="5"/>
  <c r="I18" i="4" s="1"/>
  <c r="K17" i="5"/>
  <c r="AI106" i="5"/>
  <c r="I108" i="4" s="1"/>
  <c r="AI103" i="5"/>
  <c r="I105" i="4" s="1"/>
  <c r="J105" i="4"/>
  <c r="AJ97" i="5"/>
  <c r="J99" i="4" s="1"/>
  <c r="AJ85" i="5"/>
  <c r="J87" i="4" s="1"/>
  <c r="H82" i="5"/>
  <c r="H78" i="5"/>
  <c r="AI76" i="5"/>
  <c r="I78" i="4" s="1"/>
  <c r="H74" i="5"/>
  <c r="H70" i="5"/>
  <c r="AI64" i="5"/>
  <c r="I66" i="4" s="1"/>
  <c r="H66" i="5"/>
  <c r="J62" i="4"/>
  <c r="AI58" i="5"/>
  <c r="I60" i="4" s="1"/>
  <c r="J59" i="4"/>
  <c r="AI55" i="5"/>
  <c r="I57" i="4" s="1"/>
  <c r="H59" i="5"/>
  <c r="H52" i="5"/>
  <c r="J44" i="4"/>
  <c r="J43" i="4"/>
  <c r="AI35" i="5"/>
  <c r="I37" i="4" s="1"/>
  <c r="J37" i="4"/>
  <c r="AI34" i="5"/>
  <c r="I36" i="4" s="1"/>
  <c r="H38" i="5"/>
  <c r="AI28" i="5"/>
  <c r="I30" i="4" s="1"/>
  <c r="H31" i="5"/>
  <c r="AI21" i="5"/>
  <c r="I23" i="4" s="1"/>
  <c r="H24" i="5"/>
  <c r="J21" i="4"/>
  <c r="AI15" i="5"/>
  <c r="I17" i="4" s="1"/>
  <c r="AI14" i="5"/>
  <c r="I16" i="4" s="1"/>
  <c r="J16" i="4"/>
  <c r="H17" i="5"/>
  <c r="AI6" i="5"/>
  <c r="I8" i="4" s="1"/>
  <c r="H10" i="5"/>
  <c r="J108" i="4"/>
  <c r="H108" i="4"/>
  <c r="J107" i="4"/>
  <c r="H107" i="4"/>
  <c r="AI105" i="5"/>
  <c r="I107" i="4" s="1"/>
  <c r="AI104" i="5"/>
  <c r="I106" i="4" s="1"/>
  <c r="J106" i="4"/>
  <c r="J104" i="4"/>
  <c r="H104" i="4"/>
  <c r="AI98" i="5"/>
  <c r="I100" i="4" s="1"/>
  <c r="AJ98" i="5"/>
  <c r="J100" i="4" s="1"/>
  <c r="AJ96" i="5"/>
  <c r="J98" i="4" s="1"/>
  <c r="H98" i="4"/>
  <c r="AI92" i="5"/>
  <c r="I94" i="4" s="1"/>
  <c r="AJ92" i="5"/>
  <c r="J94" i="4" s="1"/>
  <c r="AJ91" i="5"/>
  <c r="J93" i="4" s="1"/>
  <c r="AJ90" i="5"/>
  <c r="J92" i="4" s="1"/>
  <c r="H92" i="4"/>
  <c r="E94" i="5"/>
  <c r="AJ87" i="5"/>
  <c r="J89" i="4" s="1"/>
  <c r="H89" i="4"/>
  <c r="E88" i="5"/>
  <c r="AJ86" i="5"/>
  <c r="J88" i="4" s="1"/>
  <c r="AI86" i="5"/>
  <c r="I88" i="4" s="1"/>
  <c r="AJ84" i="5"/>
  <c r="J86" i="4" s="1"/>
  <c r="H86" i="4"/>
  <c r="E82" i="5"/>
  <c r="AJ81" i="5"/>
  <c r="J83" i="4" s="1"/>
  <c r="H83" i="4"/>
  <c r="AI81" i="5"/>
  <c r="I83" i="4" s="1"/>
  <c r="AI80" i="5"/>
  <c r="I82" i="4" s="1"/>
  <c r="AJ80" i="5"/>
  <c r="J82" i="4" s="1"/>
  <c r="AH82" i="5"/>
  <c r="H81" i="4"/>
  <c r="AJ77" i="5"/>
  <c r="J79" i="4" s="1"/>
  <c r="AJ76" i="5"/>
  <c r="J78" i="4" s="1"/>
  <c r="H78" i="4"/>
  <c r="AJ75" i="5"/>
  <c r="J77" i="4" s="1"/>
  <c r="H77" i="4"/>
  <c r="AI75" i="5"/>
  <c r="I77" i="4" s="1"/>
  <c r="AJ73" i="5"/>
  <c r="J75" i="4" s="1"/>
  <c r="H75" i="4"/>
  <c r="AH74" i="5"/>
  <c r="H73" i="4"/>
  <c r="AJ69" i="5"/>
  <c r="J71" i="4" s="1"/>
  <c r="AJ68" i="5"/>
  <c r="J70" i="4" s="1"/>
  <c r="H70" i="4"/>
  <c r="AJ67" i="5"/>
  <c r="J69" i="4" s="1"/>
  <c r="H69" i="4"/>
  <c r="AI65" i="5"/>
  <c r="I67" i="4" s="1"/>
  <c r="J67" i="4"/>
  <c r="H67" i="4"/>
  <c r="J65" i="4"/>
  <c r="J64" i="4"/>
  <c r="H64" i="4"/>
  <c r="E66" i="5"/>
  <c r="J63" i="4"/>
  <c r="H63" i="4"/>
  <c r="J60" i="4"/>
  <c r="J58" i="4"/>
  <c r="H58" i="4"/>
  <c r="J57" i="4"/>
  <c r="H57" i="4"/>
  <c r="AI54" i="5"/>
  <c r="I56" i="4" s="1"/>
  <c r="E59" i="5"/>
  <c r="AH59" i="5"/>
  <c r="AJ59" i="5" s="1"/>
  <c r="H55" i="4"/>
  <c r="J53" i="4"/>
  <c r="J52" i="4"/>
  <c r="H52" i="4"/>
  <c r="J51" i="4"/>
  <c r="H51" i="4"/>
  <c r="J50" i="4"/>
  <c r="E52" i="5"/>
  <c r="AI48" i="5"/>
  <c r="I50" i="4" s="1"/>
  <c r="J49" i="4"/>
  <c r="J48" i="4"/>
  <c r="H48" i="4"/>
  <c r="J46" i="4"/>
  <c r="H46" i="4"/>
  <c r="J45" i="4"/>
  <c r="H45" i="4"/>
  <c r="AI42" i="5"/>
  <c r="I44" i="4" s="1"/>
  <c r="J42" i="4"/>
  <c r="H42" i="4"/>
  <c r="J41" i="4"/>
  <c r="H41" i="4"/>
  <c r="AI37" i="5"/>
  <c r="I39" i="4" s="1"/>
  <c r="J39" i="4"/>
  <c r="H39" i="4"/>
  <c r="E38" i="5"/>
  <c r="AI36" i="5"/>
  <c r="I38" i="4" s="1"/>
  <c r="J38" i="4"/>
  <c r="J36" i="4"/>
  <c r="H36" i="4"/>
  <c r="J35" i="4"/>
  <c r="H35" i="4"/>
  <c r="AH38" i="5"/>
  <c r="AJ38" i="5" s="1"/>
  <c r="H34" i="4"/>
  <c r="J32" i="4"/>
  <c r="J30" i="4"/>
  <c r="H30" i="4"/>
  <c r="AI27" i="5"/>
  <c r="I29" i="4" s="1"/>
  <c r="E31" i="5"/>
  <c r="J29" i="4"/>
  <c r="H29" i="4"/>
  <c r="J28" i="4"/>
  <c r="J27" i="4"/>
  <c r="AI23" i="5"/>
  <c r="I25" i="4" s="1"/>
  <c r="J25" i="4"/>
  <c r="H25" i="4"/>
  <c r="J24" i="4"/>
  <c r="H24" i="4"/>
  <c r="AI22" i="5"/>
  <c r="I24" i="4" s="1"/>
  <c r="J23" i="4"/>
  <c r="H23" i="4"/>
  <c r="J22" i="4"/>
  <c r="E24" i="5"/>
  <c r="AI18" i="5"/>
  <c r="I20" i="4" s="1"/>
  <c r="J20" i="4"/>
  <c r="H20" i="4"/>
  <c r="J18" i="4"/>
  <c r="H18" i="4"/>
  <c r="J17" i="4"/>
  <c r="H17" i="4"/>
  <c r="J15" i="4"/>
  <c r="AI13" i="5"/>
  <c r="I15" i="4" s="1"/>
  <c r="J14" i="4"/>
  <c r="H14" i="4"/>
  <c r="AI12" i="5"/>
  <c r="I14" i="4" s="1"/>
  <c r="AH17" i="5"/>
  <c r="AJ17" i="5" s="1"/>
  <c r="H13" i="4"/>
  <c r="AI9" i="5"/>
  <c r="I11" i="4" s="1"/>
  <c r="J11" i="4"/>
  <c r="H11" i="4"/>
  <c r="AI8" i="5"/>
  <c r="I10" i="4" s="1"/>
  <c r="J10" i="4"/>
  <c r="J9" i="4"/>
  <c r="AI7" i="5"/>
  <c r="I9" i="4" s="1"/>
  <c r="J8" i="4"/>
  <c r="H8" i="4"/>
  <c r="J7" i="4"/>
  <c r="H7" i="4"/>
  <c r="AI5" i="5"/>
  <c r="I7" i="4" s="1"/>
  <c r="AH10" i="5"/>
  <c r="H6" i="4"/>
  <c r="E10" i="5"/>
  <c r="J6" i="4"/>
  <c r="T108" i="6"/>
  <c r="T111" i="6" s="1"/>
  <c r="N108" i="6"/>
  <c r="N111" i="6" s="1"/>
  <c r="AI94" i="6"/>
  <c r="M96" i="4" s="1"/>
  <c r="AI88" i="6"/>
  <c r="M90" i="4" s="1"/>
  <c r="AI70" i="6"/>
  <c r="M72" i="4" s="1"/>
  <c r="AI38" i="6"/>
  <c r="M40" i="4" s="1"/>
  <c r="G114" i="6"/>
  <c r="J114" i="6" s="1"/>
  <c r="M114" i="6" s="1"/>
  <c r="P114" i="6" s="1"/>
  <c r="S114" i="6" s="1"/>
  <c r="V114" i="6" s="1"/>
  <c r="Y114" i="6" s="1"/>
  <c r="AB114" i="6" s="1"/>
  <c r="AE114" i="6" s="1"/>
  <c r="AI74" i="6"/>
  <c r="M76" i="4" s="1"/>
  <c r="AI52" i="6"/>
  <c r="M54" i="4" s="1"/>
  <c r="AI82" i="6"/>
  <c r="M84" i="4" s="1"/>
  <c r="AI107" i="6"/>
  <c r="M109" i="4" s="1"/>
  <c r="Z108" i="6"/>
  <c r="Z111" i="6" s="1"/>
  <c r="Q108" i="6"/>
  <c r="Q111" i="6" s="1"/>
  <c r="K107" i="6"/>
  <c r="K108" i="6" s="1"/>
  <c r="K111" i="6" s="1"/>
  <c r="W108" i="6"/>
  <c r="W111" i="6" s="1"/>
  <c r="H108" i="6"/>
  <c r="H111" i="6" s="1"/>
  <c r="AI59" i="6"/>
  <c r="M61" i="4" s="1"/>
  <c r="C82" i="7" s="1"/>
  <c r="AI45" i="6"/>
  <c r="M47" i="4" s="1"/>
  <c r="AI31" i="6"/>
  <c r="M33" i="4" s="1"/>
  <c r="AI24" i="6"/>
  <c r="M26" i="4" s="1"/>
  <c r="AI17" i="6"/>
  <c r="M19" i="4" s="1"/>
  <c r="AI10" i="6"/>
  <c r="M12" i="4" s="1"/>
  <c r="G110" i="6"/>
  <c r="J110" i="6" s="1"/>
  <c r="M110" i="6" s="1"/>
  <c r="P110" i="6" s="1"/>
  <c r="S110" i="6" s="1"/>
  <c r="V110" i="6" s="1"/>
  <c r="Y110" i="6" s="1"/>
  <c r="AB110" i="6" s="1"/>
  <c r="AE110" i="6" s="1"/>
  <c r="E108" i="6"/>
  <c r="E111" i="6" s="1"/>
  <c r="E112" i="6" s="1"/>
  <c r="W100" i="2"/>
  <c r="W78" i="2"/>
  <c r="W94" i="2"/>
  <c r="W74" i="2"/>
  <c r="W66" i="2"/>
  <c r="W52" i="2"/>
  <c r="W70" i="2"/>
  <c r="W24" i="2"/>
  <c r="W10" i="2"/>
  <c r="T107" i="2"/>
  <c r="T94" i="2"/>
  <c r="T74" i="2"/>
  <c r="T66" i="2"/>
  <c r="T59" i="2"/>
  <c r="T45" i="2"/>
  <c r="T38" i="2"/>
  <c r="T70" i="2"/>
  <c r="T24" i="2"/>
  <c r="T17" i="2"/>
  <c r="T10" i="2"/>
  <c r="Q107" i="2"/>
  <c r="Q82" i="2"/>
  <c r="Q78" i="2"/>
  <c r="Q52" i="2"/>
  <c r="Q70" i="2"/>
  <c r="AI28" i="2"/>
  <c r="U30" i="4" s="1"/>
  <c r="Q31" i="2"/>
  <c r="Q24" i="2"/>
  <c r="AI16" i="2"/>
  <c r="U18" i="4" s="1"/>
  <c r="Q17" i="2"/>
  <c r="Q10" i="2"/>
  <c r="N107" i="2"/>
  <c r="N82" i="2"/>
  <c r="N100" i="2"/>
  <c r="N78" i="2"/>
  <c r="N74" i="2"/>
  <c r="N45" i="2"/>
  <c r="N24" i="2"/>
  <c r="N17" i="2"/>
  <c r="AI7" i="2"/>
  <c r="U9" i="4" s="1"/>
  <c r="N10" i="2"/>
  <c r="K82" i="2"/>
  <c r="K100" i="2"/>
  <c r="AI93" i="2"/>
  <c r="U95" i="4" s="1"/>
  <c r="K94" i="2"/>
  <c r="K88" i="2"/>
  <c r="AI65" i="2"/>
  <c r="U67" i="4" s="1"/>
  <c r="AI64" i="2"/>
  <c r="U66" i="4" s="1"/>
  <c r="K66" i="2"/>
  <c r="AI50" i="2"/>
  <c r="U52" i="4" s="1"/>
  <c r="K52" i="2"/>
  <c r="AI44" i="2"/>
  <c r="U46" i="4" s="1"/>
  <c r="K38" i="2"/>
  <c r="K70" i="2"/>
  <c r="AI23" i="2"/>
  <c r="U25" i="4" s="1"/>
  <c r="K24" i="2"/>
  <c r="K10" i="2"/>
  <c r="AI105" i="2"/>
  <c r="U107" i="4" s="1"/>
  <c r="AI102" i="2"/>
  <c r="U104" i="4" s="1"/>
  <c r="H107" i="2"/>
  <c r="H82" i="2"/>
  <c r="AI90" i="2"/>
  <c r="U92" i="4" s="1"/>
  <c r="H94" i="2"/>
  <c r="AI73" i="2"/>
  <c r="U75" i="4" s="1"/>
  <c r="H74" i="2"/>
  <c r="AI87" i="2"/>
  <c r="U89" i="4" s="1"/>
  <c r="H66" i="2"/>
  <c r="H59" i="2"/>
  <c r="AI56" i="2"/>
  <c r="U58" i="4" s="1"/>
  <c r="AI49" i="2"/>
  <c r="U51" i="4" s="1"/>
  <c r="H52" i="2"/>
  <c r="AI47" i="2"/>
  <c r="U49" i="4" s="1"/>
  <c r="H45" i="2"/>
  <c r="AI34" i="2"/>
  <c r="U36" i="4" s="1"/>
  <c r="H38" i="2"/>
  <c r="AI68" i="2"/>
  <c r="U70" i="4" s="1"/>
  <c r="AI20" i="2"/>
  <c r="U22" i="4" s="1"/>
  <c r="H24" i="2"/>
  <c r="AI13" i="2"/>
  <c r="U15" i="4" s="1"/>
  <c r="H17" i="2"/>
  <c r="H10" i="2"/>
  <c r="E107" i="2"/>
  <c r="AI81" i="2"/>
  <c r="U83" i="4" s="1"/>
  <c r="E82" i="2"/>
  <c r="AH82" i="2"/>
  <c r="AI98" i="2"/>
  <c r="U100" i="4" s="1"/>
  <c r="AI96" i="2"/>
  <c r="U98" i="4" s="1"/>
  <c r="AH78" i="2"/>
  <c r="AI76" i="2"/>
  <c r="U78" i="4" s="1"/>
  <c r="E78" i="2"/>
  <c r="AH74" i="2"/>
  <c r="AI86" i="2"/>
  <c r="U88" i="4" s="1"/>
  <c r="AI84" i="2"/>
  <c r="U86" i="4" s="1"/>
  <c r="AI55" i="2"/>
  <c r="U57" i="4" s="1"/>
  <c r="E59" i="2"/>
  <c r="AH52" i="2"/>
  <c r="AJ52" i="2" s="1"/>
  <c r="V48" i="4"/>
  <c r="AI36" i="2"/>
  <c r="U38" i="4" s="1"/>
  <c r="AH38" i="2"/>
  <c r="AJ38" i="2" s="1"/>
  <c r="AI33" i="2"/>
  <c r="U35" i="4" s="1"/>
  <c r="AH70" i="2"/>
  <c r="AI26" i="2"/>
  <c r="U28" i="4" s="1"/>
  <c r="E31" i="2"/>
  <c r="E24" i="2"/>
  <c r="E10" i="2"/>
  <c r="AI78" i="6"/>
  <c r="M80" i="4" s="1"/>
  <c r="AI100" i="6"/>
  <c r="M102" i="4" s="1"/>
  <c r="AI66" i="6"/>
  <c r="M68" i="4" s="1"/>
  <c r="AF108" i="6"/>
  <c r="AF111" i="6" s="1"/>
  <c r="AH108" i="6"/>
  <c r="AH110" i="6" s="1"/>
  <c r="L112" i="4" s="1"/>
  <c r="D98" i="7" s="1"/>
  <c r="AI4" i="5"/>
  <c r="AI83" i="5"/>
  <c r="AJ89" i="5"/>
  <c r="J91" i="4" s="1"/>
  <c r="AH94" i="5"/>
  <c r="Y108" i="5"/>
  <c r="Y109" i="5" s="1"/>
  <c r="Z17" i="5"/>
  <c r="AI41" i="5"/>
  <c r="I43" i="4" s="1"/>
  <c r="AI47" i="5"/>
  <c r="I49" i="4" s="1"/>
  <c r="AI53" i="5"/>
  <c r="I55" i="4" s="1"/>
  <c r="AI57" i="5"/>
  <c r="I59" i="4" s="1"/>
  <c r="AI61" i="5"/>
  <c r="I63" i="4" s="1"/>
  <c r="AF82" i="5"/>
  <c r="AI79" i="5"/>
  <c r="N94" i="5"/>
  <c r="Z94" i="5"/>
  <c r="AJ95" i="5"/>
  <c r="J97" i="4" s="1"/>
  <c r="AH100" i="5"/>
  <c r="AI99" i="5"/>
  <c r="I101" i="4" s="1"/>
  <c r="D114" i="5"/>
  <c r="D108" i="5"/>
  <c r="D109" i="5" s="1"/>
  <c r="D110" i="5" s="1"/>
  <c r="J108" i="5"/>
  <c r="J109" i="5" s="1"/>
  <c r="P108" i="5"/>
  <c r="P109" i="5" s="1"/>
  <c r="V108" i="5"/>
  <c r="V109" i="5" s="1"/>
  <c r="AB108" i="5"/>
  <c r="AB109" i="5" s="1"/>
  <c r="AF17" i="5"/>
  <c r="AH24" i="5"/>
  <c r="AJ24" i="5" s="1"/>
  <c r="K31" i="5"/>
  <c r="W31" i="5"/>
  <c r="AH31" i="5"/>
  <c r="AJ31" i="5" s="1"/>
  <c r="AI29" i="5"/>
  <c r="I31" i="4" s="1"/>
  <c r="AH45" i="5"/>
  <c r="AJ45" i="5" s="1"/>
  <c r="AH52" i="5"/>
  <c r="AJ52" i="5" s="1"/>
  <c r="AF59" i="5"/>
  <c r="AI68" i="5"/>
  <c r="I70" i="4" s="1"/>
  <c r="AI73" i="5"/>
  <c r="I75" i="4" s="1"/>
  <c r="AI77" i="5"/>
  <c r="I79" i="4" s="1"/>
  <c r="AF78" i="5"/>
  <c r="AI96" i="5"/>
  <c r="I98" i="4" s="1"/>
  <c r="H107" i="5"/>
  <c r="T107" i="5"/>
  <c r="AF107" i="5"/>
  <c r="S108" i="5"/>
  <c r="S109" i="5" s="1"/>
  <c r="AI39" i="5"/>
  <c r="AI60" i="5"/>
  <c r="I62" i="4" s="1"/>
  <c r="M108" i="5"/>
  <c r="M109" i="5" s="1"/>
  <c r="AI11" i="5"/>
  <c r="AF31" i="5"/>
  <c r="AI51" i="5"/>
  <c r="I53" i="4" s="1"/>
  <c r="K70" i="5"/>
  <c r="W70" i="5"/>
  <c r="AI85" i="5"/>
  <c r="I87" i="4" s="1"/>
  <c r="AI89" i="5"/>
  <c r="I91" i="4" s="1"/>
  <c r="K100" i="5"/>
  <c r="G108" i="5"/>
  <c r="G109" i="5" s="1"/>
  <c r="AE108" i="5"/>
  <c r="AE109" i="5" s="1"/>
  <c r="J13" i="4"/>
  <c r="AI19" i="5"/>
  <c r="AI25" i="5"/>
  <c r="I27" i="4" s="1"/>
  <c r="AI32" i="5"/>
  <c r="H45" i="5"/>
  <c r="T45" i="5"/>
  <c r="AF45" i="5"/>
  <c r="AI40" i="5"/>
  <c r="I42" i="4" s="1"/>
  <c r="AI44" i="5"/>
  <c r="I46" i="4" s="1"/>
  <c r="AI46" i="5"/>
  <c r="AI50" i="5"/>
  <c r="I52" i="4" s="1"/>
  <c r="AF52" i="5"/>
  <c r="AI56" i="5"/>
  <c r="I58" i="4" s="1"/>
  <c r="AI67" i="5"/>
  <c r="I69" i="4" s="1"/>
  <c r="AH70" i="5"/>
  <c r="AI102" i="5"/>
  <c r="I104" i="4" s="1"/>
  <c r="AH66" i="5"/>
  <c r="AJ66" i="5" s="1"/>
  <c r="AI62" i="5"/>
  <c r="I64" i="4" s="1"/>
  <c r="E70" i="5"/>
  <c r="Q70" i="5"/>
  <c r="AC70" i="5"/>
  <c r="AI69" i="5"/>
  <c r="I71" i="4" s="1"/>
  <c r="AF74" i="5"/>
  <c r="AI71" i="5"/>
  <c r="AJ83" i="5"/>
  <c r="J85" i="4" s="1"/>
  <c r="AH88" i="5"/>
  <c r="H94" i="5"/>
  <c r="T94" i="5"/>
  <c r="AF94" i="5"/>
  <c r="AI90" i="5"/>
  <c r="I92" i="4" s="1"/>
  <c r="AI97" i="5"/>
  <c r="I99" i="4" s="1"/>
  <c r="N107" i="5"/>
  <c r="Z107" i="5"/>
  <c r="AI101" i="5"/>
  <c r="I103" i="4" s="1"/>
  <c r="AI63" i="5"/>
  <c r="I65" i="4" s="1"/>
  <c r="AH78" i="5"/>
  <c r="H88" i="5"/>
  <c r="T88" i="5"/>
  <c r="AF88" i="5"/>
  <c r="AI84" i="5"/>
  <c r="I86" i="4" s="1"/>
  <c r="AI91" i="5"/>
  <c r="I93" i="4" s="1"/>
  <c r="N100" i="5"/>
  <c r="Z100" i="5"/>
  <c r="AI95" i="5"/>
  <c r="AH107" i="5"/>
  <c r="AJ107" i="5" s="1"/>
  <c r="AF52" i="3"/>
  <c r="AI46" i="3"/>
  <c r="Q48" i="4" s="1"/>
  <c r="AH10" i="3"/>
  <c r="N17" i="3"/>
  <c r="AI11" i="3"/>
  <c r="Q13" i="4" s="1"/>
  <c r="AI13" i="3"/>
  <c r="Q15" i="4" s="1"/>
  <c r="AI16" i="3"/>
  <c r="Q18" i="4" s="1"/>
  <c r="AH17" i="3"/>
  <c r="AJ17" i="3" s="1"/>
  <c r="E24" i="3"/>
  <c r="Q24" i="3"/>
  <c r="AC24" i="3"/>
  <c r="AI21" i="3"/>
  <c r="Q23" i="4" s="1"/>
  <c r="AI23" i="3"/>
  <c r="Q25" i="4" s="1"/>
  <c r="N24" i="3"/>
  <c r="K31" i="3"/>
  <c r="W31" i="3"/>
  <c r="AH31" i="3"/>
  <c r="AJ31" i="3" s="1"/>
  <c r="N38" i="3"/>
  <c r="Z38" i="3"/>
  <c r="AI32" i="3"/>
  <c r="Q34" i="4" s="1"/>
  <c r="AI37" i="3"/>
  <c r="Q39" i="4" s="1"/>
  <c r="E45" i="3"/>
  <c r="Q45" i="3"/>
  <c r="AC45" i="3"/>
  <c r="AI40" i="3"/>
  <c r="Q42" i="4" s="1"/>
  <c r="AI47" i="3"/>
  <c r="Q49" i="4" s="1"/>
  <c r="AI50" i="3"/>
  <c r="Q52" i="4" s="1"/>
  <c r="AI4" i="3"/>
  <c r="Q6" i="4" s="1"/>
  <c r="AI5" i="3"/>
  <c r="Q7" i="4" s="1"/>
  <c r="AI7" i="3"/>
  <c r="Q9" i="4" s="1"/>
  <c r="H17" i="3"/>
  <c r="T17" i="3"/>
  <c r="AF17" i="3"/>
  <c r="AI18" i="3"/>
  <c r="E31" i="3"/>
  <c r="Q31" i="3"/>
  <c r="AC31" i="3"/>
  <c r="AI27" i="3"/>
  <c r="Q29" i="4" s="1"/>
  <c r="AI29" i="3"/>
  <c r="Q31" i="4" s="1"/>
  <c r="AI34" i="3"/>
  <c r="Q36" i="4" s="1"/>
  <c r="K45" i="3"/>
  <c r="W45" i="3"/>
  <c r="AI43" i="3"/>
  <c r="Q45" i="4" s="1"/>
  <c r="AF24" i="3"/>
  <c r="AI26" i="3"/>
  <c r="Q28" i="4" s="1"/>
  <c r="K17" i="3"/>
  <c r="W17" i="3"/>
  <c r="AI15" i="3"/>
  <c r="Q17" i="4" s="1"/>
  <c r="N45" i="3"/>
  <c r="AI39" i="3"/>
  <c r="Q41" i="4" s="1"/>
  <c r="AI41" i="3"/>
  <c r="Q43" i="4" s="1"/>
  <c r="AI44" i="3"/>
  <c r="Q46" i="4" s="1"/>
  <c r="AH45" i="3"/>
  <c r="AJ45" i="3" s="1"/>
  <c r="N52" i="3"/>
  <c r="Z52" i="3"/>
  <c r="AI49" i="3"/>
  <c r="Q51" i="4" s="1"/>
  <c r="AI51" i="3"/>
  <c r="Q53" i="4" s="1"/>
  <c r="AI60" i="3"/>
  <c r="Q62" i="4" s="1"/>
  <c r="AJ75" i="3"/>
  <c r="R77" i="4" s="1"/>
  <c r="AH78" i="3"/>
  <c r="D114" i="3"/>
  <c r="D108" i="3"/>
  <c r="D109" i="3" s="1"/>
  <c r="D110" i="3" s="1"/>
  <c r="J108" i="3"/>
  <c r="J109" i="3" s="1"/>
  <c r="P108" i="3"/>
  <c r="P109" i="3" s="1"/>
  <c r="V108" i="3"/>
  <c r="V109" i="3" s="1"/>
  <c r="AB108" i="3"/>
  <c r="AB109" i="3" s="1"/>
  <c r="Z17" i="3"/>
  <c r="R20" i="4"/>
  <c r="AI25" i="3"/>
  <c r="Z45" i="3"/>
  <c r="R48" i="4"/>
  <c r="K59" i="3"/>
  <c r="W59" i="3"/>
  <c r="AH66" i="3"/>
  <c r="AJ66" i="3" s="1"/>
  <c r="AI62" i="3"/>
  <c r="Q64" i="4" s="1"/>
  <c r="AJ67" i="3"/>
  <c r="R69" i="4" s="1"/>
  <c r="AH70" i="3"/>
  <c r="AI81" i="3"/>
  <c r="Q83" i="4" s="1"/>
  <c r="AF88" i="3"/>
  <c r="AI84" i="3"/>
  <c r="Q86" i="4" s="1"/>
  <c r="AJ89" i="3"/>
  <c r="R91" i="4" s="1"/>
  <c r="AH94" i="3"/>
  <c r="AI93" i="3"/>
  <c r="Q95" i="4" s="1"/>
  <c r="AF100" i="3"/>
  <c r="AI96" i="3"/>
  <c r="Q98" i="4" s="1"/>
  <c r="G108" i="3"/>
  <c r="G109" i="3" s="1"/>
  <c r="M108" i="3"/>
  <c r="M109" i="3" s="1"/>
  <c r="S108" i="3"/>
  <c r="S109" i="3" s="1"/>
  <c r="Y108" i="3"/>
  <c r="Y109" i="3" s="1"/>
  <c r="AE108" i="3"/>
  <c r="AE109" i="3" s="1"/>
  <c r="AI65" i="3"/>
  <c r="Q67" i="4" s="1"/>
  <c r="AI68" i="3"/>
  <c r="AF70" i="3"/>
  <c r="AI72" i="3"/>
  <c r="Q74" i="4" s="1"/>
  <c r="AI75" i="3"/>
  <c r="Q77" i="4" s="1"/>
  <c r="AI77" i="3"/>
  <c r="Q79" i="4" s="1"/>
  <c r="AH82" i="3"/>
  <c r="AJ83" i="3"/>
  <c r="R85" i="4" s="1"/>
  <c r="AH88" i="3"/>
  <c r="AI87" i="3"/>
  <c r="Q89" i="4" s="1"/>
  <c r="AF94" i="3"/>
  <c r="AI90" i="3"/>
  <c r="Q92" i="4" s="1"/>
  <c r="AJ95" i="3"/>
  <c r="R97" i="4" s="1"/>
  <c r="AH100" i="3"/>
  <c r="AI99" i="3"/>
  <c r="Q101" i="4" s="1"/>
  <c r="AH107" i="3"/>
  <c r="AJ107" i="3" s="1"/>
  <c r="AI53" i="3"/>
  <c r="AF59" i="3"/>
  <c r="AI63" i="3"/>
  <c r="Q65" i="4" s="1"/>
  <c r="E78" i="3"/>
  <c r="Q78" i="3"/>
  <c r="AC78" i="3"/>
  <c r="AI76" i="3"/>
  <c r="Q78" i="4" s="1"/>
  <c r="AF78" i="3"/>
  <c r="AI80" i="3"/>
  <c r="Q82" i="4" s="1"/>
  <c r="N88" i="3"/>
  <c r="Z88" i="3"/>
  <c r="N100" i="3"/>
  <c r="Z100" i="3"/>
  <c r="AI97" i="3"/>
  <c r="Q99" i="4" s="1"/>
  <c r="AI71" i="3"/>
  <c r="AI79" i="3"/>
  <c r="Q81" i="4" s="1"/>
  <c r="H101" i="3"/>
  <c r="T101" i="3"/>
  <c r="AF101" i="3"/>
  <c r="E102" i="3"/>
  <c r="Q102" i="3"/>
  <c r="AC102" i="3"/>
  <c r="AC107" i="3" s="1"/>
  <c r="N103" i="3"/>
  <c r="AI103" i="3" s="1"/>
  <c r="Q105" i="4" s="1"/>
  <c r="Z103" i="3"/>
  <c r="Z107" i="3" s="1"/>
  <c r="K104" i="3"/>
  <c r="K107" i="3" s="1"/>
  <c r="W104" i="3"/>
  <c r="H105" i="3"/>
  <c r="T105" i="3"/>
  <c r="AF105" i="3"/>
  <c r="E106" i="3"/>
  <c r="Q106" i="3"/>
  <c r="AI83" i="3"/>
  <c r="Q85" i="4" s="1"/>
  <c r="E58" i="7" s="1"/>
  <c r="AI89" i="3"/>
  <c r="AI95" i="3"/>
  <c r="Q97" i="4" s="1"/>
  <c r="AI6" i="2"/>
  <c r="U8" i="4" s="1"/>
  <c r="J108" i="2"/>
  <c r="J109" i="2" s="1"/>
  <c r="AH10" i="2"/>
  <c r="AI18" i="2"/>
  <c r="U20" i="4" s="1"/>
  <c r="AI40" i="2"/>
  <c r="U42" i="4" s="1"/>
  <c r="M108" i="2"/>
  <c r="M109" i="2" s="1"/>
  <c r="AB108" i="2"/>
  <c r="AB109" i="2" s="1"/>
  <c r="AI5" i="2"/>
  <c r="U7" i="4" s="1"/>
  <c r="V108" i="2"/>
  <c r="V109" i="2" s="1"/>
  <c r="AI15" i="2"/>
  <c r="U17" i="4" s="1"/>
  <c r="AI29" i="2"/>
  <c r="U31" i="4" s="1"/>
  <c r="AI42" i="2"/>
  <c r="U44" i="4" s="1"/>
  <c r="AI4" i="2"/>
  <c r="U6" i="4" s="1"/>
  <c r="AI8" i="2"/>
  <c r="U10" i="4" s="1"/>
  <c r="P108" i="2"/>
  <c r="P109" i="2" s="1"/>
  <c r="AF10" i="2"/>
  <c r="K17" i="2"/>
  <c r="W17" i="2"/>
  <c r="AH17" i="2"/>
  <c r="AJ17" i="2" s="1"/>
  <c r="AI14" i="2"/>
  <c r="U16" i="4" s="1"/>
  <c r="AH24" i="2"/>
  <c r="AJ24" i="2" s="1"/>
  <c r="N31" i="2"/>
  <c r="AI25" i="2"/>
  <c r="U27" i="4" s="1"/>
  <c r="AI27" i="2"/>
  <c r="U29" i="4" s="1"/>
  <c r="AI30" i="2"/>
  <c r="U32" i="4" s="1"/>
  <c r="AH31" i="2"/>
  <c r="AJ31" i="2" s="1"/>
  <c r="E38" i="2"/>
  <c r="Q38" i="2"/>
  <c r="AC38" i="2"/>
  <c r="AI35" i="2"/>
  <c r="U37" i="4" s="1"/>
  <c r="AI37" i="2"/>
  <c r="U39" i="4" s="1"/>
  <c r="N38" i="2"/>
  <c r="K45" i="2"/>
  <c r="W45" i="2"/>
  <c r="AH45" i="2"/>
  <c r="AJ45" i="2" s="1"/>
  <c r="N52" i="2"/>
  <c r="Z52" i="2"/>
  <c r="AI46" i="2"/>
  <c r="U48" i="4" s="1"/>
  <c r="AI51" i="2"/>
  <c r="U53" i="4" s="1"/>
  <c r="Q59" i="2"/>
  <c r="AC59" i="2"/>
  <c r="AI54" i="2"/>
  <c r="U56" i="4" s="1"/>
  <c r="E66" i="2"/>
  <c r="AC66" i="2"/>
  <c r="AI61" i="2"/>
  <c r="U63" i="4" s="1"/>
  <c r="AF38" i="2"/>
  <c r="AF66" i="2"/>
  <c r="AI60" i="2"/>
  <c r="U62" i="4" s="1"/>
  <c r="AI95" i="2"/>
  <c r="U97" i="4" s="1"/>
  <c r="D114" i="2"/>
  <c r="D108" i="2"/>
  <c r="D109" i="2" s="1"/>
  <c r="D110" i="2" s="1"/>
  <c r="AI19" i="2"/>
  <c r="U21" i="4" s="1"/>
  <c r="AI21" i="2"/>
  <c r="U23" i="4" s="1"/>
  <c r="H31" i="2"/>
  <c r="T31" i="2"/>
  <c r="AF31" i="2"/>
  <c r="AI32" i="2"/>
  <c r="U34" i="4" s="1"/>
  <c r="E45" i="2"/>
  <c r="Q45" i="2"/>
  <c r="AC45" i="2"/>
  <c r="AI41" i="2"/>
  <c r="U43" i="4" s="1"/>
  <c r="AI43" i="2"/>
  <c r="U45" i="4" s="1"/>
  <c r="AI48" i="2"/>
  <c r="U50" i="4" s="1"/>
  <c r="K59" i="2"/>
  <c r="W59" i="2"/>
  <c r="AI57" i="2"/>
  <c r="U59" i="4" s="1"/>
  <c r="AI63" i="2"/>
  <c r="U65" i="4" s="1"/>
  <c r="AI77" i="2"/>
  <c r="U79" i="4" s="1"/>
  <c r="AI12" i="2"/>
  <c r="U14" i="4" s="1"/>
  <c r="AI83" i="2"/>
  <c r="U85" i="4" s="1"/>
  <c r="F58" i="7" s="1"/>
  <c r="AI9" i="2"/>
  <c r="U11" i="4" s="1"/>
  <c r="AF17" i="2"/>
  <c r="AI11" i="2"/>
  <c r="U13" i="4" s="1"/>
  <c r="K31" i="2"/>
  <c r="W31" i="2"/>
  <c r="N59" i="2"/>
  <c r="AI53" i="2"/>
  <c r="U55" i="4" s="1"/>
  <c r="AI58" i="2"/>
  <c r="U60" i="4" s="1"/>
  <c r="AH59" i="2"/>
  <c r="AJ59" i="2" s="1"/>
  <c r="Q66" i="2"/>
  <c r="K107" i="2"/>
  <c r="W107" i="2"/>
  <c r="Z31" i="2"/>
  <c r="AI39" i="2"/>
  <c r="U41" i="4" s="1"/>
  <c r="Z59" i="2"/>
  <c r="AI69" i="2"/>
  <c r="U71" i="4" s="1"/>
  <c r="AI75" i="2"/>
  <c r="U77" i="4" s="1"/>
  <c r="AF82" i="2"/>
  <c r="AI79" i="2"/>
  <c r="U81" i="4" s="1"/>
  <c r="E94" i="2"/>
  <c r="Q94" i="2"/>
  <c r="AC94" i="2"/>
  <c r="AI91" i="2"/>
  <c r="U93" i="4" s="1"/>
  <c r="AI103" i="2"/>
  <c r="U105" i="4" s="1"/>
  <c r="AI106" i="2"/>
  <c r="U108" i="4" s="1"/>
  <c r="S108" i="2"/>
  <c r="S109" i="2" s="1"/>
  <c r="AH66" i="2"/>
  <c r="AJ66" i="2" s="1"/>
  <c r="AI62" i="2"/>
  <c r="U64" i="4" s="1"/>
  <c r="AI72" i="2"/>
  <c r="U74" i="4" s="1"/>
  <c r="H78" i="2"/>
  <c r="T78" i="2"/>
  <c r="AF78" i="2"/>
  <c r="E88" i="2"/>
  <c r="Q88" i="2"/>
  <c r="AC88" i="2"/>
  <c r="AI85" i="2"/>
  <c r="U87" i="4" s="1"/>
  <c r="E100" i="2"/>
  <c r="Q100" i="2"/>
  <c r="AC100" i="2"/>
  <c r="AI97" i="2"/>
  <c r="U99" i="4" s="1"/>
  <c r="G108" i="2"/>
  <c r="G109" i="2" s="1"/>
  <c r="AE108" i="2"/>
  <c r="AE109" i="2" s="1"/>
  <c r="N66" i="2"/>
  <c r="Z66" i="2"/>
  <c r="AI67" i="2"/>
  <c r="U69" i="4" s="1"/>
  <c r="AF74" i="2"/>
  <c r="AI71" i="2"/>
  <c r="U73" i="4" s="1"/>
  <c r="AI80" i="2"/>
  <c r="U82" i="4" s="1"/>
  <c r="H88" i="2"/>
  <c r="T88" i="2"/>
  <c r="AF88" i="2"/>
  <c r="N94" i="2"/>
  <c r="Z94" i="2"/>
  <c r="AI89" i="2"/>
  <c r="U91" i="4" s="1"/>
  <c r="AI92" i="2"/>
  <c r="U94" i="4" s="1"/>
  <c r="H100" i="2"/>
  <c r="T100" i="2"/>
  <c r="AF100" i="2"/>
  <c r="AI101" i="2"/>
  <c r="U103" i="4" s="1"/>
  <c r="AI104" i="2"/>
  <c r="U106" i="4" s="1"/>
  <c r="AC107" i="2"/>
  <c r="AH88" i="2"/>
  <c r="AH94" i="2"/>
  <c r="AH100" i="2"/>
  <c r="AH107" i="2"/>
  <c r="AJ107" i="2" s="1"/>
  <c r="T12" i="4" l="1"/>
  <c r="AJ10" i="2"/>
  <c r="H12" i="4"/>
  <c r="AJ10" i="5"/>
  <c r="J12" i="4" s="1"/>
  <c r="P12" i="4"/>
  <c r="AJ10" i="3"/>
  <c r="AI106" i="3"/>
  <c r="Q108" i="4" s="1"/>
  <c r="V109" i="4"/>
  <c r="F93" i="7" s="1"/>
  <c r="T109" i="4"/>
  <c r="F45" i="7" s="1"/>
  <c r="F27" i="7"/>
  <c r="E27" i="7"/>
  <c r="C93" i="7"/>
  <c r="D69" i="7"/>
  <c r="C92" i="7"/>
  <c r="D68" i="7"/>
  <c r="D67" i="7"/>
  <c r="C91" i="7"/>
  <c r="D90" i="7"/>
  <c r="C151" i="7"/>
  <c r="C143" i="7"/>
  <c r="C90" i="7"/>
  <c r="D66" i="7"/>
  <c r="D42" i="7"/>
  <c r="C123" i="7"/>
  <c r="C88" i="7"/>
  <c r="D64" i="7"/>
  <c r="C87" i="7"/>
  <c r="D63" i="7"/>
  <c r="D62" i="7"/>
  <c r="C86" i="7"/>
  <c r="D85" i="7"/>
  <c r="C150" i="7"/>
  <c r="C142" i="7"/>
  <c r="C85" i="7"/>
  <c r="D61" i="7"/>
  <c r="D37" i="7"/>
  <c r="C122" i="7"/>
  <c r="C83" i="7"/>
  <c r="D59" i="7"/>
  <c r="C81" i="7"/>
  <c r="D57" i="7"/>
  <c r="D56" i="7"/>
  <c r="C80" i="7"/>
  <c r="C79" i="7"/>
  <c r="D55" i="7"/>
  <c r="D54" i="7"/>
  <c r="C78" i="7"/>
  <c r="D53" i="7"/>
  <c r="C77" i="7"/>
  <c r="C76" i="7"/>
  <c r="D52" i="7"/>
  <c r="C75" i="7"/>
  <c r="D51" i="7"/>
  <c r="C141" i="7"/>
  <c r="D27" i="7"/>
  <c r="C121" i="7"/>
  <c r="D75" i="7"/>
  <c r="C149" i="7"/>
  <c r="C27" i="7"/>
  <c r="AC108" i="3"/>
  <c r="AC111" i="3" s="1"/>
  <c r="AJ100" i="2"/>
  <c r="V102" i="4" s="1"/>
  <c r="F92" i="7" s="1"/>
  <c r="T102" i="4"/>
  <c r="F44" i="7" s="1"/>
  <c r="AJ94" i="2"/>
  <c r="V96" i="4" s="1"/>
  <c r="F91" i="7" s="1"/>
  <c r="T96" i="4"/>
  <c r="F43" i="7" s="1"/>
  <c r="AJ88" i="2"/>
  <c r="V90" i="4" s="1"/>
  <c r="T90" i="4"/>
  <c r="AJ82" i="2"/>
  <c r="V84" i="4" s="1"/>
  <c r="F88" i="7" s="1"/>
  <c r="T84" i="4"/>
  <c r="F40" i="7" s="1"/>
  <c r="AJ78" i="2"/>
  <c r="V80" i="4" s="1"/>
  <c r="F87" i="7" s="1"/>
  <c r="T80" i="4"/>
  <c r="F39" i="7" s="1"/>
  <c r="AJ74" i="2"/>
  <c r="V76" i="4" s="1"/>
  <c r="T76" i="4"/>
  <c r="AJ70" i="2"/>
  <c r="V72" i="4" s="1"/>
  <c r="F85" i="7" s="1"/>
  <c r="T72" i="4"/>
  <c r="F37" i="7" s="1"/>
  <c r="V68" i="4"/>
  <c r="F83" i="7" s="1"/>
  <c r="T68" i="4"/>
  <c r="F35" i="7" s="1"/>
  <c r="V61" i="4"/>
  <c r="F82" i="7" s="1"/>
  <c r="T61" i="4"/>
  <c r="F34" i="7" s="1"/>
  <c r="V47" i="4"/>
  <c r="F80" i="7" s="1"/>
  <c r="T47" i="4"/>
  <c r="F32" i="7" s="1"/>
  <c r="V40" i="4"/>
  <c r="F79" i="7" s="1"/>
  <c r="T40" i="4"/>
  <c r="F31" i="7" s="1"/>
  <c r="V33" i="4"/>
  <c r="F78" i="7" s="1"/>
  <c r="T33" i="4"/>
  <c r="F30" i="7" s="1"/>
  <c r="V26" i="4"/>
  <c r="F77" i="7" s="1"/>
  <c r="T26" i="4"/>
  <c r="F29" i="7" s="1"/>
  <c r="V19" i="4"/>
  <c r="F76" i="7" s="1"/>
  <c r="T19" i="4"/>
  <c r="F28" i="7" s="1"/>
  <c r="AJ108" i="6"/>
  <c r="AJ114" i="6" s="1"/>
  <c r="N116" i="4" s="1"/>
  <c r="D109" i="7" s="1"/>
  <c r="AC108" i="2"/>
  <c r="AC111" i="2" s="1"/>
  <c r="Z108" i="2"/>
  <c r="Z111" i="2" s="1"/>
  <c r="T107" i="3"/>
  <c r="Q107" i="3"/>
  <c r="Z108" i="3"/>
  <c r="Z111" i="3" s="1"/>
  <c r="AF108" i="5"/>
  <c r="AF111" i="5" s="1"/>
  <c r="Z108" i="5"/>
  <c r="Z111" i="5" s="1"/>
  <c r="AC108" i="5"/>
  <c r="AC111" i="5" s="1"/>
  <c r="V54" i="4"/>
  <c r="F81" i="7" s="1"/>
  <c r="T54" i="4"/>
  <c r="F33" i="7" s="1"/>
  <c r="T108" i="3"/>
  <c r="T111" i="3" s="1"/>
  <c r="Q108" i="3"/>
  <c r="Q111" i="3" s="1"/>
  <c r="AI104" i="3"/>
  <c r="Q106" i="4" s="1"/>
  <c r="K108" i="3"/>
  <c r="K111" i="3" s="1"/>
  <c r="G110" i="3"/>
  <c r="J110" i="3" s="1"/>
  <c r="M110" i="3" s="1"/>
  <c r="P110" i="3" s="1"/>
  <c r="S110" i="3" s="1"/>
  <c r="V110" i="3" s="1"/>
  <c r="Y110" i="3" s="1"/>
  <c r="AB110" i="3" s="1"/>
  <c r="AE110" i="3" s="1"/>
  <c r="E107" i="3"/>
  <c r="E108" i="3" s="1"/>
  <c r="E111" i="3" s="1"/>
  <c r="E112" i="3" s="1"/>
  <c r="R109" i="4"/>
  <c r="E93" i="7" s="1"/>
  <c r="P109" i="4"/>
  <c r="E45" i="7" s="1"/>
  <c r="AJ100" i="3"/>
  <c r="R102" i="4" s="1"/>
  <c r="E92" i="7" s="1"/>
  <c r="P102" i="4"/>
  <c r="E44" i="7" s="1"/>
  <c r="AJ94" i="3"/>
  <c r="R96" i="4" s="1"/>
  <c r="E91" i="7" s="1"/>
  <c r="P96" i="4"/>
  <c r="E43" i="7" s="1"/>
  <c r="AI94" i="3"/>
  <c r="Q96" i="4" s="1"/>
  <c r="E67" i="7" s="1"/>
  <c r="Q91" i="4"/>
  <c r="AJ88" i="3"/>
  <c r="R90" i="4" s="1"/>
  <c r="P90" i="4"/>
  <c r="AJ82" i="3"/>
  <c r="R84" i="4" s="1"/>
  <c r="E88" i="7" s="1"/>
  <c r="P84" i="4"/>
  <c r="E40" i="7" s="1"/>
  <c r="AJ78" i="3"/>
  <c r="R80" i="4" s="1"/>
  <c r="E87" i="7" s="1"/>
  <c r="P80" i="4"/>
  <c r="E39" i="7" s="1"/>
  <c r="AI74" i="3"/>
  <c r="Q76" i="4" s="1"/>
  <c r="E62" i="7" s="1"/>
  <c r="Q73" i="4"/>
  <c r="AJ74" i="3"/>
  <c r="R76" i="4" s="1"/>
  <c r="E86" i="7" s="1"/>
  <c r="P76" i="4"/>
  <c r="E38" i="7" s="1"/>
  <c r="AI70" i="3"/>
  <c r="Q72" i="4" s="1"/>
  <c r="Q70" i="4"/>
  <c r="AJ70" i="3"/>
  <c r="R72" i="4" s="1"/>
  <c r="P72" i="4"/>
  <c r="R68" i="4"/>
  <c r="E83" i="7" s="1"/>
  <c r="P68" i="4"/>
  <c r="E35" i="7" s="1"/>
  <c r="AI59" i="3"/>
  <c r="Q61" i="4" s="1"/>
  <c r="Q55" i="4"/>
  <c r="R61" i="4"/>
  <c r="E82" i="7" s="1"/>
  <c r="P61" i="4"/>
  <c r="E34" i="7" s="1"/>
  <c r="R54" i="4"/>
  <c r="E81" i="7" s="1"/>
  <c r="P54" i="4"/>
  <c r="E33" i="7" s="1"/>
  <c r="R47" i="4"/>
  <c r="E80" i="7" s="1"/>
  <c r="P47" i="4"/>
  <c r="E32" i="7" s="1"/>
  <c r="R40" i="4"/>
  <c r="E79" i="7" s="1"/>
  <c r="P40" i="4"/>
  <c r="E31" i="7" s="1"/>
  <c r="AI31" i="3"/>
  <c r="Q33" i="4" s="1"/>
  <c r="E54" i="7" s="1"/>
  <c r="Q27" i="4"/>
  <c r="R33" i="4"/>
  <c r="E78" i="7" s="1"/>
  <c r="P33" i="4"/>
  <c r="E30" i="7" s="1"/>
  <c r="AI24" i="3"/>
  <c r="Q26" i="4" s="1"/>
  <c r="E53" i="7" s="1"/>
  <c r="Q20" i="4"/>
  <c r="R26" i="4"/>
  <c r="E77" i="7" s="1"/>
  <c r="P26" i="4"/>
  <c r="E29" i="7" s="1"/>
  <c r="R19" i="4"/>
  <c r="E76" i="7" s="1"/>
  <c r="P19" i="4"/>
  <c r="E28" i="7" s="1"/>
  <c r="W108" i="5"/>
  <c r="W111" i="5" s="1"/>
  <c r="T108" i="5"/>
  <c r="T111" i="5" s="1"/>
  <c r="Q108" i="5"/>
  <c r="Q111" i="5" s="1"/>
  <c r="N108" i="5"/>
  <c r="N111" i="5" s="1"/>
  <c r="K108" i="5"/>
  <c r="K111" i="5" s="1"/>
  <c r="H108" i="5"/>
  <c r="H111" i="5" s="1"/>
  <c r="G114" i="5"/>
  <c r="J114" i="5" s="1"/>
  <c r="M114" i="5" s="1"/>
  <c r="P114" i="5" s="1"/>
  <c r="S114" i="5" s="1"/>
  <c r="V114" i="5" s="1"/>
  <c r="Y114" i="5" s="1"/>
  <c r="AB114" i="5" s="1"/>
  <c r="AE114" i="5" s="1"/>
  <c r="AI107" i="5"/>
  <c r="I109" i="4" s="1"/>
  <c r="C69" i="7" s="1"/>
  <c r="J109" i="4"/>
  <c r="H109" i="4"/>
  <c r="C45" i="7" s="1"/>
  <c r="AJ100" i="5"/>
  <c r="J102" i="4" s="1"/>
  <c r="H102" i="4"/>
  <c r="C44" i="7" s="1"/>
  <c r="AI100" i="5"/>
  <c r="I102" i="4" s="1"/>
  <c r="C68" i="7" s="1"/>
  <c r="I97" i="4"/>
  <c r="AJ94" i="5"/>
  <c r="J96" i="4" s="1"/>
  <c r="H96" i="4"/>
  <c r="C43" i="7" s="1"/>
  <c r="AI88" i="5"/>
  <c r="I90" i="4" s="1"/>
  <c r="I85" i="4"/>
  <c r="C58" i="7" s="1"/>
  <c r="AJ88" i="5"/>
  <c r="J90" i="4" s="1"/>
  <c r="H90" i="4"/>
  <c r="AI82" i="5"/>
  <c r="I84" i="4" s="1"/>
  <c r="C64" i="7" s="1"/>
  <c r="I81" i="4"/>
  <c r="H84" i="4"/>
  <c r="C40" i="7" s="1"/>
  <c r="AJ82" i="5"/>
  <c r="J84" i="4" s="1"/>
  <c r="AI78" i="5"/>
  <c r="I80" i="4" s="1"/>
  <c r="C63" i="7" s="1"/>
  <c r="AJ78" i="5"/>
  <c r="J80" i="4" s="1"/>
  <c r="H80" i="4"/>
  <c r="C39" i="7" s="1"/>
  <c r="AI74" i="5"/>
  <c r="I76" i="4" s="1"/>
  <c r="C62" i="7" s="1"/>
  <c r="I73" i="4"/>
  <c r="AJ74" i="5"/>
  <c r="J76" i="4" s="1"/>
  <c r="H76" i="4"/>
  <c r="C38" i="7" s="1"/>
  <c r="AJ70" i="5"/>
  <c r="J72" i="4" s="1"/>
  <c r="H72" i="4"/>
  <c r="J68" i="4"/>
  <c r="H68" i="4"/>
  <c r="C35" i="7" s="1"/>
  <c r="H61" i="4"/>
  <c r="C34" i="7" s="1"/>
  <c r="J61" i="4"/>
  <c r="AI52" i="5"/>
  <c r="I54" i="4" s="1"/>
  <c r="C57" i="7" s="1"/>
  <c r="I48" i="4"/>
  <c r="J54" i="4"/>
  <c r="H54" i="4"/>
  <c r="C33" i="7" s="1"/>
  <c r="J47" i="4"/>
  <c r="H47" i="4"/>
  <c r="C32" i="7" s="1"/>
  <c r="AI45" i="5"/>
  <c r="I47" i="4" s="1"/>
  <c r="C56" i="7" s="1"/>
  <c r="I41" i="4"/>
  <c r="AI38" i="5"/>
  <c r="I40" i="4" s="1"/>
  <c r="C55" i="7" s="1"/>
  <c r="I34" i="4"/>
  <c r="H40" i="4"/>
  <c r="C31" i="7" s="1"/>
  <c r="J40" i="4"/>
  <c r="J33" i="4"/>
  <c r="H33" i="4"/>
  <c r="C30" i="7" s="1"/>
  <c r="AI24" i="5"/>
  <c r="I26" i="4" s="1"/>
  <c r="C53" i="7" s="1"/>
  <c r="I21" i="4"/>
  <c r="J26" i="4"/>
  <c r="H26" i="4"/>
  <c r="C29" i="7" s="1"/>
  <c r="AI17" i="5"/>
  <c r="I19" i="4" s="1"/>
  <c r="C52" i="7" s="1"/>
  <c r="I13" i="4"/>
  <c r="J19" i="4"/>
  <c r="H19" i="4"/>
  <c r="C28" i="7" s="1"/>
  <c r="E108" i="5"/>
  <c r="E111" i="5" s="1"/>
  <c r="E112" i="5" s="1"/>
  <c r="AI10" i="5"/>
  <c r="I12" i="4" s="1"/>
  <c r="I6" i="4"/>
  <c r="H112" i="6"/>
  <c r="K112" i="6" s="1"/>
  <c r="N112" i="6" s="1"/>
  <c r="Q112" i="6" s="1"/>
  <c r="T112" i="6" s="1"/>
  <c r="W112" i="6" s="1"/>
  <c r="Z112" i="6" s="1"/>
  <c r="AC112" i="6" s="1"/>
  <c r="AF112" i="6" s="1"/>
  <c r="AI108" i="6"/>
  <c r="AI112" i="6" s="1"/>
  <c r="M114" i="4" s="1"/>
  <c r="D115" i="7" s="1"/>
  <c r="W108" i="2"/>
  <c r="W111" i="2" s="1"/>
  <c r="T108" i="2"/>
  <c r="T111" i="2" s="1"/>
  <c r="Q108" i="2"/>
  <c r="Q111" i="2" s="1"/>
  <c r="N108" i="2"/>
  <c r="N111" i="2" s="1"/>
  <c r="K108" i="2"/>
  <c r="K111" i="2" s="1"/>
  <c r="AI82" i="2"/>
  <c r="U84" i="4" s="1"/>
  <c r="F64" i="7" s="1"/>
  <c r="H108" i="2"/>
  <c r="H111" i="2" s="1"/>
  <c r="G110" i="2"/>
  <c r="J110" i="2" s="1"/>
  <c r="M110" i="2" s="1"/>
  <c r="P110" i="2" s="1"/>
  <c r="S110" i="2" s="1"/>
  <c r="V110" i="2" s="1"/>
  <c r="Y110" i="2" s="1"/>
  <c r="AB110" i="2" s="1"/>
  <c r="AE110" i="2" s="1"/>
  <c r="G114" i="2"/>
  <c r="J114" i="2" s="1"/>
  <c r="M114" i="2" s="1"/>
  <c r="P114" i="2" s="1"/>
  <c r="S114" i="2" s="1"/>
  <c r="V114" i="2" s="1"/>
  <c r="Y114" i="2" s="1"/>
  <c r="AB114" i="2" s="1"/>
  <c r="AE114" i="2" s="1"/>
  <c r="AI78" i="2"/>
  <c r="U80" i="4" s="1"/>
  <c r="F63" i="7" s="1"/>
  <c r="AI94" i="2"/>
  <c r="U96" i="4" s="1"/>
  <c r="F67" i="7" s="1"/>
  <c r="AI88" i="2"/>
  <c r="U90" i="4" s="1"/>
  <c r="AI59" i="2"/>
  <c r="U61" i="4" s="1"/>
  <c r="AI45" i="2"/>
  <c r="U47" i="4" s="1"/>
  <c r="F56" i="7" s="1"/>
  <c r="AI38" i="2"/>
  <c r="U40" i="4" s="1"/>
  <c r="F55" i="7" s="1"/>
  <c r="E108" i="2"/>
  <c r="E111" i="2" s="1"/>
  <c r="E112" i="2" s="1"/>
  <c r="AI70" i="2"/>
  <c r="U72" i="4" s="1"/>
  <c r="F61" i="7" s="1"/>
  <c r="AI17" i="2"/>
  <c r="U19" i="4" s="1"/>
  <c r="F52" i="7" s="1"/>
  <c r="AI31" i="5"/>
  <c r="I33" i="4" s="1"/>
  <c r="C54" i="7" s="1"/>
  <c r="AI66" i="5"/>
  <c r="I68" i="4" s="1"/>
  <c r="C59" i="7" s="1"/>
  <c r="G110" i="5"/>
  <c r="J110" i="5" s="1"/>
  <c r="M110" i="5" s="1"/>
  <c r="P110" i="5" s="1"/>
  <c r="S110" i="5" s="1"/>
  <c r="V110" i="5" s="1"/>
  <c r="Y110" i="5" s="1"/>
  <c r="AB110" i="5" s="1"/>
  <c r="AE110" i="5" s="1"/>
  <c r="AI70" i="5"/>
  <c r="I72" i="4" s="1"/>
  <c r="AH108" i="5"/>
  <c r="AH110" i="5" s="1"/>
  <c r="H112" i="4" s="1"/>
  <c r="C98" i="7" s="1"/>
  <c r="AI94" i="5"/>
  <c r="I96" i="4" s="1"/>
  <c r="C67" i="7" s="1"/>
  <c r="AI59" i="5"/>
  <c r="I61" i="4" s="1"/>
  <c r="H107" i="3"/>
  <c r="H108" i="3" s="1"/>
  <c r="H111" i="3" s="1"/>
  <c r="AI88" i="3"/>
  <c r="Q90" i="4" s="1"/>
  <c r="AI82" i="3"/>
  <c r="Q84" i="4" s="1"/>
  <c r="E64" i="7" s="1"/>
  <c r="N107" i="3"/>
  <c r="N108" i="3" s="1"/>
  <c r="N111" i="3" s="1"/>
  <c r="AI66" i="3"/>
  <c r="Q68" i="4" s="1"/>
  <c r="E59" i="7" s="1"/>
  <c r="AI45" i="3"/>
  <c r="Q47" i="4" s="1"/>
  <c r="E56" i="7" s="1"/>
  <c r="AI38" i="3"/>
  <c r="Q40" i="4" s="1"/>
  <c r="E55" i="7" s="1"/>
  <c r="AI52" i="3"/>
  <c r="Q54" i="4" s="1"/>
  <c r="E57" i="7" s="1"/>
  <c r="AH108" i="3"/>
  <c r="AH110" i="3" s="1"/>
  <c r="P112" i="4" s="1"/>
  <c r="E98" i="7" s="1"/>
  <c r="AI100" i="3"/>
  <c r="Q102" i="4" s="1"/>
  <c r="E68" i="7" s="1"/>
  <c r="W107" i="3"/>
  <c r="W108" i="3" s="1"/>
  <c r="W111" i="3" s="1"/>
  <c r="AI78" i="3"/>
  <c r="Q80" i="4" s="1"/>
  <c r="E63" i="7" s="1"/>
  <c r="AI102" i="3"/>
  <c r="Q104" i="4" s="1"/>
  <c r="AI101" i="3"/>
  <c r="Q103" i="4" s="1"/>
  <c r="AF107" i="3"/>
  <c r="AF108" i="3" s="1"/>
  <c r="AF111" i="3" s="1"/>
  <c r="AI105" i="3"/>
  <c r="Q107" i="4" s="1"/>
  <c r="G114" i="3"/>
  <c r="J114" i="3" s="1"/>
  <c r="M114" i="3" s="1"/>
  <c r="P114" i="3" s="1"/>
  <c r="S114" i="3" s="1"/>
  <c r="V114" i="3" s="1"/>
  <c r="Y114" i="3" s="1"/>
  <c r="AB114" i="3" s="1"/>
  <c r="AE114" i="3" s="1"/>
  <c r="AI10" i="3"/>
  <c r="Q12" i="4" s="1"/>
  <c r="AI17" i="3"/>
  <c r="Q19" i="4" s="1"/>
  <c r="E52" i="7" s="1"/>
  <c r="AI66" i="2"/>
  <c r="U68" i="4" s="1"/>
  <c r="F59" i="7" s="1"/>
  <c r="AI107" i="2"/>
  <c r="U109" i="4" s="1"/>
  <c r="F69" i="7" s="1"/>
  <c r="AI74" i="2"/>
  <c r="U76" i="4" s="1"/>
  <c r="AI100" i="2"/>
  <c r="U102" i="4" s="1"/>
  <c r="F68" i="7" s="1"/>
  <c r="AI52" i="2"/>
  <c r="U54" i="4" s="1"/>
  <c r="F57" i="7" s="1"/>
  <c r="AH108" i="2"/>
  <c r="AH110" i="2" s="1"/>
  <c r="T112" i="4" s="1"/>
  <c r="F98" i="7" s="1"/>
  <c r="AF108" i="2"/>
  <c r="AF111" i="2" s="1"/>
  <c r="AI31" i="2"/>
  <c r="U33" i="4" s="1"/>
  <c r="F54" i="7" s="1"/>
  <c r="AI10" i="2"/>
  <c r="U12" i="4" s="1"/>
  <c r="AI24" i="2"/>
  <c r="U26" i="4" s="1"/>
  <c r="F53" i="7" s="1"/>
  <c r="Y18" i="1"/>
  <c r="Y17" i="1"/>
  <c r="Y16" i="1"/>
  <c r="Y15" i="1"/>
  <c r="Y14" i="1"/>
  <c r="Y8" i="1"/>
  <c r="Y7" i="1"/>
  <c r="Y6" i="1"/>
  <c r="Y12" i="1"/>
  <c r="Y11" i="1"/>
  <c r="Y10" i="1"/>
  <c r="Y3" i="1"/>
  <c r="AA3" i="1" s="1"/>
  <c r="Y4" i="1"/>
  <c r="AA4" i="1" s="1"/>
  <c r="Y2" i="1"/>
  <c r="AA2" i="1" s="1"/>
  <c r="B150" i="7" l="1"/>
  <c r="F90" i="7"/>
  <c r="E151" i="7"/>
  <c r="F66" i="7"/>
  <c r="E143" i="7"/>
  <c r="F42" i="7"/>
  <c r="E123" i="7"/>
  <c r="F38" i="7"/>
  <c r="E122" i="7"/>
  <c r="F86" i="7"/>
  <c r="E150" i="7"/>
  <c r="F62" i="7"/>
  <c r="E142" i="7"/>
  <c r="E121" i="7"/>
  <c r="F51" i="7"/>
  <c r="E141" i="7"/>
  <c r="E90" i="7"/>
  <c r="D151" i="7"/>
  <c r="E66" i="7"/>
  <c r="E42" i="7"/>
  <c r="D123" i="7"/>
  <c r="E85" i="7"/>
  <c r="D150" i="7"/>
  <c r="E61" i="7"/>
  <c r="D142" i="7"/>
  <c r="E37" i="7"/>
  <c r="D122" i="7"/>
  <c r="D121" i="7"/>
  <c r="E51" i="7"/>
  <c r="D141" i="7"/>
  <c r="B151" i="7"/>
  <c r="C66" i="7"/>
  <c r="B143" i="7"/>
  <c r="C42" i="7"/>
  <c r="B123" i="7"/>
  <c r="C37" i="7"/>
  <c r="B122" i="7"/>
  <c r="C61" i="7"/>
  <c r="B142" i="7"/>
  <c r="B149" i="7"/>
  <c r="B121" i="7"/>
  <c r="C51" i="7"/>
  <c r="B141" i="7"/>
  <c r="D101" i="4"/>
  <c r="F101" i="4"/>
  <c r="AJ108" i="2"/>
  <c r="AJ114" i="2" s="1"/>
  <c r="V116" i="4" s="1"/>
  <c r="F109" i="7" s="1"/>
  <c r="V12" i="4"/>
  <c r="D83" i="4"/>
  <c r="AA8" i="1"/>
  <c r="F83" i="4" s="1"/>
  <c r="D82" i="4"/>
  <c r="AA7" i="1"/>
  <c r="F82" i="4" s="1"/>
  <c r="D81" i="4"/>
  <c r="AA6" i="1"/>
  <c r="F81" i="4" s="1"/>
  <c r="D79" i="4"/>
  <c r="F79" i="4"/>
  <c r="D78" i="4"/>
  <c r="F78" i="4"/>
  <c r="D77" i="4"/>
  <c r="F77" i="4"/>
  <c r="D75" i="4"/>
  <c r="F75" i="4"/>
  <c r="D74" i="4"/>
  <c r="F74" i="4"/>
  <c r="D73" i="4"/>
  <c r="F73" i="4"/>
  <c r="D71" i="4"/>
  <c r="F71" i="4"/>
  <c r="D70" i="4"/>
  <c r="F70" i="4"/>
  <c r="D69" i="4"/>
  <c r="F69" i="4"/>
  <c r="D67" i="4"/>
  <c r="F67" i="4"/>
  <c r="D66" i="4"/>
  <c r="F66" i="4"/>
  <c r="D65" i="4"/>
  <c r="F65" i="4"/>
  <c r="D64" i="4"/>
  <c r="F64" i="4"/>
  <c r="D63" i="4"/>
  <c r="F63" i="4"/>
  <c r="D62" i="4"/>
  <c r="F62" i="4"/>
  <c r="D60" i="4"/>
  <c r="F60" i="4"/>
  <c r="D59" i="4"/>
  <c r="F59" i="4"/>
  <c r="D58" i="4"/>
  <c r="F58" i="4"/>
  <c r="D57" i="4"/>
  <c r="F57" i="4"/>
  <c r="D56" i="4"/>
  <c r="F56" i="4"/>
  <c r="D55" i="4"/>
  <c r="F55" i="4"/>
  <c r="D53" i="4"/>
  <c r="F53" i="4"/>
  <c r="D52" i="4"/>
  <c r="F52" i="4"/>
  <c r="D51" i="4"/>
  <c r="F51" i="4"/>
  <c r="D50" i="4"/>
  <c r="F50" i="4"/>
  <c r="D49" i="4"/>
  <c r="F49" i="4"/>
  <c r="D48" i="4"/>
  <c r="F48" i="4"/>
  <c r="D46" i="4"/>
  <c r="F46" i="4"/>
  <c r="D45" i="4"/>
  <c r="F45" i="4"/>
  <c r="D44" i="4"/>
  <c r="F44" i="4"/>
  <c r="D43" i="4"/>
  <c r="F43" i="4"/>
  <c r="D42" i="4"/>
  <c r="F42" i="4"/>
  <c r="D41" i="4"/>
  <c r="F41" i="4"/>
  <c r="D39" i="4"/>
  <c r="F39" i="4"/>
  <c r="D38" i="4"/>
  <c r="F38" i="4"/>
  <c r="D37" i="4"/>
  <c r="F37" i="4"/>
  <c r="D36" i="4"/>
  <c r="F36" i="4"/>
  <c r="D35" i="4"/>
  <c r="F35" i="4"/>
  <c r="D34" i="4"/>
  <c r="F34" i="4"/>
  <c r="D32" i="4"/>
  <c r="F32" i="4"/>
  <c r="D31" i="4"/>
  <c r="F31" i="4"/>
  <c r="D30" i="4"/>
  <c r="F30" i="4"/>
  <c r="D29" i="4"/>
  <c r="F29" i="4"/>
  <c r="D28" i="4"/>
  <c r="F28" i="4"/>
  <c r="D27" i="4"/>
  <c r="F27" i="4"/>
  <c r="D25" i="4"/>
  <c r="F25" i="4"/>
  <c r="D24" i="4"/>
  <c r="F24" i="4"/>
  <c r="D23" i="4"/>
  <c r="F23" i="4"/>
  <c r="D22" i="4"/>
  <c r="F22" i="4"/>
  <c r="D21" i="4"/>
  <c r="F21" i="4"/>
  <c r="D20" i="4"/>
  <c r="F20" i="4"/>
  <c r="D18" i="4"/>
  <c r="F18" i="4"/>
  <c r="D17" i="4"/>
  <c r="F17" i="4"/>
  <c r="D16" i="4"/>
  <c r="F16" i="4"/>
  <c r="D15" i="4"/>
  <c r="F15" i="4"/>
  <c r="D14" i="4"/>
  <c r="F14" i="4"/>
  <c r="D13" i="4"/>
  <c r="F13" i="4"/>
  <c r="H112" i="3"/>
  <c r="K112" i="3" s="1"/>
  <c r="N112" i="3" s="1"/>
  <c r="Q112" i="3" s="1"/>
  <c r="T112" i="3" s="1"/>
  <c r="W112" i="3" s="1"/>
  <c r="Z112" i="3" s="1"/>
  <c r="AC112" i="3" s="1"/>
  <c r="AF112" i="3" s="1"/>
  <c r="AJ108" i="3"/>
  <c r="AJ114" i="3" s="1"/>
  <c r="R116" i="4" s="1"/>
  <c r="E109" i="7" s="1"/>
  <c r="R12" i="4"/>
  <c r="H112" i="5"/>
  <c r="K112" i="5" s="1"/>
  <c r="N112" i="5" s="1"/>
  <c r="Q112" i="5" s="1"/>
  <c r="T112" i="5" s="1"/>
  <c r="W112" i="5" s="1"/>
  <c r="Z112" i="5" s="1"/>
  <c r="AC112" i="5" s="1"/>
  <c r="AF112" i="5" s="1"/>
  <c r="D95" i="4"/>
  <c r="AA18" i="1"/>
  <c r="F95" i="4" s="1"/>
  <c r="D103" i="4"/>
  <c r="F103" i="4"/>
  <c r="D11" i="4"/>
  <c r="F11" i="4"/>
  <c r="D10" i="4"/>
  <c r="F10" i="4"/>
  <c r="D9" i="4"/>
  <c r="F9" i="4"/>
  <c r="D8" i="4"/>
  <c r="F8" i="4"/>
  <c r="D7" i="4"/>
  <c r="F7" i="4"/>
  <c r="Y5" i="1"/>
  <c r="D6" i="4"/>
  <c r="F6" i="4"/>
  <c r="D108" i="4"/>
  <c r="F108" i="4"/>
  <c r="D107" i="4"/>
  <c r="F107" i="4"/>
  <c r="D106" i="4"/>
  <c r="F106" i="4"/>
  <c r="D105" i="4"/>
  <c r="F105" i="4"/>
  <c r="D104" i="4"/>
  <c r="F104" i="4"/>
  <c r="D100" i="4"/>
  <c r="F100" i="4"/>
  <c r="D99" i="4"/>
  <c r="F99" i="4"/>
  <c r="D98" i="4"/>
  <c r="F98" i="4"/>
  <c r="D97" i="4"/>
  <c r="F97" i="4"/>
  <c r="D94" i="4"/>
  <c r="AA17" i="1"/>
  <c r="F94" i="4" s="1"/>
  <c r="D93" i="4"/>
  <c r="AA16" i="1"/>
  <c r="F93" i="4" s="1"/>
  <c r="D92" i="4"/>
  <c r="AA15" i="1"/>
  <c r="F92" i="4" s="1"/>
  <c r="D91" i="4"/>
  <c r="AA14" i="1"/>
  <c r="F91" i="4" s="1"/>
  <c r="D89" i="4"/>
  <c r="F89" i="4"/>
  <c r="D88" i="4"/>
  <c r="F88" i="4"/>
  <c r="D87" i="4"/>
  <c r="AA12" i="1"/>
  <c r="F87" i="4" s="1"/>
  <c r="D86" i="4"/>
  <c r="AA11" i="1"/>
  <c r="F86" i="4" s="1"/>
  <c r="D85" i="4"/>
  <c r="AA10" i="1"/>
  <c r="F85" i="4" s="1"/>
  <c r="AJ108" i="5"/>
  <c r="AJ114" i="5" s="1"/>
  <c r="J116" i="4" s="1"/>
  <c r="C109" i="7" s="1"/>
  <c r="AI108" i="5"/>
  <c r="AI112" i="5" s="1"/>
  <c r="I114" i="4" s="1"/>
  <c r="C115" i="7" s="1"/>
  <c r="H112" i="2"/>
  <c r="K112" i="2" s="1"/>
  <c r="N112" i="2" s="1"/>
  <c r="Q112" i="2" s="1"/>
  <c r="T112" i="2" s="1"/>
  <c r="W112" i="2" s="1"/>
  <c r="Z112" i="2" s="1"/>
  <c r="AC112" i="2" s="1"/>
  <c r="AF112" i="2" s="1"/>
  <c r="AI107" i="3"/>
  <c r="AI108" i="2"/>
  <c r="AI112" i="2" s="1"/>
  <c r="U114" i="4" s="1"/>
  <c r="F115" i="7" s="1"/>
  <c r="Y9" i="1"/>
  <c r="Y19" i="1"/>
  <c r="Y13" i="1"/>
  <c r="D12" i="4" l="1"/>
  <c r="B27" i="7" s="1"/>
  <c r="AA5" i="1"/>
  <c r="F12" i="4" s="1"/>
  <c r="F75" i="7"/>
  <c r="E149" i="7"/>
  <c r="E75" i="7"/>
  <c r="D149" i="7"/>
  <c r="D84" i="4"/>
  <c r="B40" i="7" s="1"/>
  <c r="AA9" i="1"/>
  <c r="F84" i="4" s="1"/>
  <c r="B88" i="7" s="1"/>
  <c r="D80" i="4"/>
  <c r="B39" i="7" s="1"/>
  <c r="F80" i="4"/>
  <c r="B87" i="7" s="1"/>
  <c r="D76" i="4"/>
  <c r="B38" i="7" s="1"/>
  <c r="F76" i="4"/>
  <c r="B86" i="7" s="1"/>
  <c r="D72" i="4"/>
  <c r="F72" i="4"/>
  <c r="D68" i="4"/>
  <c r="B35" i="7" s="1"/>
  <c r="F68" i="4"/>
  <c r="B83" i="7" s="1"/>
  <c r="D61" i="4"/>
  <c r="B34" i="7" s="1"/>
  <c r="F61" i="4"/>
  <c r="B82" i="7" s="1"/>
  <c r="D54" i="4"/>
  <c r="B33" i="7" s="1"/>
  <c r="F54" i="4"/>
  <c r="B81" i="7" s="1"/>
  <c r="D47" i="4"/>
  <c r="B32" i="7" s="1"/>
  <c r="F47" i="4"/>
  <c r="B80" i="7" s="1"/>
  <c r="D40" i="4"/>
  <c r="B31" i="7" s="1"/>
  <c r="F40" i="4"/>
  <c r="B79" i="7" s="1"/>
  <c r="D33" i="4"/>
  <c r="B30" i="7" s="1"/>
  <c r="F33" i="4"/>
  <c r="B78" i="7" s="1"/>
  <c r="D26" i="4"/>
  <c r="B29" i="7" s="1"/>
  <c r="F26" i="4"/>
  <c r="B77" i="7" s="1"/>
  <c r="D19" i="4"/>
  <c r="B28" i="7" s="1"/>
  <c r="F19" i="4"/>
  <c r="B76" i="7" s="1"/>
  <c r="AI108" i="3"/>
  <c r="AI112" i="3" s="1"/>
  <c r="Q114" i="4" s="1"/>
  <c r="E115" i="7" s="1"/>
  <c r="Q109" i="4"/>
  <c r="D109" i="4"/>
  <c r="B45" i="7" s="1"/>
  <c r="F109" i="4"/>
  <c r="B93" i="7" s="1"/>
  <c r="D102" i="4"/>
  <c r="B44" i="7" s="1"/>
  <c r="F102" i="4"/>
  <c r="B92" i="7" s="1"/>
  <c r="D96" i="4"/>
  <c r="B43" i="7" s="1"/>
  <c r="AA19" i="1"/>
  <c r="F96" i="4" s="1"/>
  <c r="B91" i="7" s="1"/>
  <c r="D90" i="4"/>
  <c r="AA13" i="1"/>
  <c r="Y20" i="1"/>
  <c r="D112" i="4" s="1"/>
  <c r="B98" i="7" s="1"/>
  <c r="E69" i="7" l="1"/>
  <c r="D143" i="7"/>
  <c r="B42" i="7"/>
  <c r="I123" i="7"/>
  <c r="B37" i="7"/>
  <c r="I122" i="7"/>
  <c r="B85" i="7"/>
  <c r="I150" i="7"/>
  <c r="F150" i="7" s="1"/>
  <c r="I121" i="7"/>
  <c r="C126" i="7" s="1"/>
  <c r="B104" i="7"/>
  <c r="D104" i="7"/>
  <c r="C104" i="7"/>
  <c r="G98" i="7"/>
  <c r="F104" i="7" s="1"/>
  <c r="E104" i="7"/>
  <c r="B75" i="7"/>
  <c r="I149" i="7"/>
  <c r="F149" i="7" s="1"/>
  <c r="F90" i="4"/>
  <c r="AA20" i="1"/>
  <c r="F116" i="4" s="1"/>
  <c r="B109" i="7" s="1"/>
  <c r="G109" i="7" s="1"/>
  <c r="W18" i="1"/>
  <c r="W14" i="1"/>
  <c r="W11" i="1"/>
  <c r="W6" i="1"/>
  <c r="W17" i="1"/>
  <c r="W10" i="1"/>
  <c r="W16" i="1"/>
  <c r="W8" i="1"/>
  <c r="W15" i="1"/>
  <c r="W12" i="1"/>
  <c r="W7" i="1"/>
  <c r="V20" i="1"/>
  <c r="W2" i="1"/>
  <c r="W3" i="1"/>
  <c r="W4" i="1"/>
  <c r="E69" i="4" l="1"/>
  <c r="B90" i="7"/>
  <c r="I151" i="7"/>
  <c r="F151" i="7" s="1"/>
  <c r="D132" i="7"/>
  <c r="C132" i="7"/>
  <c r="B132" i="7"/>
  <c r="E132" i="7"/>
  <c r="F123" i="7"/>
  <c r="F132" i="7" s="1"/>
  <c r="E129" i="7"/>
  <c r="C129" i="7"/>
  <c r="D129" i="7"/>
  <c r="F122" i="7"/>
  <c r="F129" i="7" s="1"/>
  <c r="B129" i="7"/>
  <c r="B126" i="7"/>
  <c r="E126" i="7"/>
  <c r="F121" i="7"/>
  <c r="F126" i="7" s="1"/>
  <c r="D126" i="7"/>
  <c r="Z18" i="1"/>
  <c r="E95" i="4" s="1"/>
  <c r="E13" i="4"/>
  <c r="E57" i="4"/>
  <c r="E56" i="4"/>
  <c r="E10" i="4"/>
  <c r="E21" i="4"/>
  <c r="E88" i="4"/>
  <c r="E20" i="4"/>
  <c r="E30" i="4"/>
  <c r="E38" i="4"/>
  <c r="E23" i="4"/>
  <c r="E31" i="4"/>
  <c r="E34" i="4"/>
  <c r="E36" i="4"/>
  <c r="E15" i="4"/>
  <c r="Z4" i="1"/>
  <c r="E8" i="4" s="1"/>
  <c r="E50" i="4"/>
  <c r="Z2" i="1"/>
  <c r="E6" i="4" s="1"/>
  <c r="E100" i="4"/>
  <c r="Z10" i="1"/>
  <c r="E85" i="4" s="1"/>
  <c r="B58" i="7" s="1"/>
  <c r="E107" i="4"/>
  <c r="E45" i="4"/>
  <c r="E39" i="4"/>
  <c r="E37" i="4"/>
  <c r="E59" i="4"/>
  <c r="E65" i="4"/>
  <c r="E44" i="4"/>
  <c r="E52" i="4"/>
  <c r="E58" i="4"/>
  <c r="E62" i="4"/>
  <c r="E18" i="4"/>
  <c r="E11" i="4"/>
  <c r="Z7" i="1"/>
  <c r="E82" i="4" s="1"/>
  <c r="Z14" i="1"/>
  <c r="E91" i="4" s="1"/>
  <c r="E89" i="4"/>
  <c r="Z15" i="1"/>
  <c r="E92" i="4" s="1"/>
  <c r="E73" i="4"/>
  <c r="E32" i="4"/>
  <c r="E74" i="4"/>
  <c r="E29" i="4"/>
  <c r="E22" i="4"/>
  <c r="E67" i="4"/>
  <c r="E64" i="4"/>
  <c r="E16" i="4"/>
  <c r="Z3" i="1"/>
  <c r="E7" i="4" s="1"/>
  <c r="E9" i="4"/>
  <c r="E101" i="4"/>
  <c r="E97" i="4"/>
  <c r="E108" i="4"/>
  <c r="E71" i="4"/>
  <c r="E106" i="4"/>
  <c r="E105" i="4"/>
  <c r="E104" i="4"/>
  <c r="E103" i="4"/>
  <c r="E99" i="4"/>
  <c r="E98" i="4"/>
  <c r="Z17" i="1"/>
  <c r="E94" i="4" s="1"/>
  <c r="Z16" i="1"/>
  <c r="E93" i="4" s="1"/>
  <c r="Z12" i="1"/>
  <c r="Z11" i="1"/>
  <c r="E86" i="4" s="1"/>
  <c r="Z8" i="1"/>
  <c r="E83" i="4" s="1"/>
  <c r="Z6" i="1"/>
  <c r="E81" i="4" s="1"/>
  <c r="E79" i="4"/>
  <c r="E78" i="4"/>
  <c r="E77" i="4"/>
  <c r="E75" i="4"/>
  <c r="E70" i="4"/>
  <c r="E66" i="4"/>
  <c r="E63" i="4"/>
  <c r="E60" i="4"/>
  <c r="E55" i="4"/>
  <c r="E53" i="4"/>
  <c r="E51" i="4"/>
  <c r="E49" i="4"/>
  <c r="E48" i="4"/>
  <c r="E46" i="4"/>
  <c r="E43" i="4"/>
  <c r="E42" i="4"/>
  <c r="E41" i="4"/>
  <c r="E28" i="4"/>
  <c r="E25" i="4"/>
  <c r="E24" i="4"/>
  <c r="E17" i="4"/>
  <c r="W19" i="1"/>
  <c r="W9" i="1"/>
  <c r="W13" i="1"/>
  <c r="W5" i="1"/>
  <c r="E76" i="4" l="1"/>
  <c r="B62" i="7" s="1"/>
  <c r="E26" i="4"/>
  <c r="B53" i="7" s="1"/>
  <c r="E72" i="4"/>
  <c r="E40" i="4"/>
  <c r="B55" i="7" s="1"/>
  <c r="E35" i="4"/>
  <c r="E19" i="4"/>
  <c r="B52" i="7" s="1"/>
  <c r="E14" i="4"/>
  <c r="E33" i="4"/>
  <c r="B54" i="7" s="1"/>
  <c r="E27" i="4"/>
  <c r="Z13" i="1"/>
  <c r="E90" i="4" s="1"/>
  <c r="E87" i="4"/>
  <c r="E109" i="4"/>
  <c r="B69" i="7" s="1"/>
  <c r="E61" i="4"/>
  <c r="E102" i="4"/>
  <c r="B68" i="7" s="1"/>
  <c r="Z5" i="1"/>
  <c r="E12" i="4" s="1"/>
  <c r="E68" i="4"/>
  <c r="B59" i="7" s="1"/>
  <c r="E80" i="4"/>
  <c r="B63" i="7" s="1"/>
  <c r="Z9" i="1"/>
  <c r="E84" i="4" s="1"/>
  <c r="B64" i="7" s="1"/>
  <c r="Z19" i="1"/>
  <c r="E96" i="4" s="1"/>
  <c r="B67" i="7" s="1"/>
  <c r="E54" i="4"/>
  <c r="B57" i="7" s="1"/>
  <c r="E47" i="4"/>
  <c r="B56" i="7" s="1"/>
  <c r="W20" i="1"/>
  <c r="B51" i="7" l="1"/>
  <c r="I141" i="7"/>
  <c r="F141" i="7" s="1"/>
  <c r="B61" i="7"/>
  <c r="I142" i="7"/>
  <c r="F142" i="7" s="1"/>
  <c r="B66" i="7"/>
  <c r="I143" i="7"/>
  <c r="F143" i="7" s="1"/>
  <c r="Z20" i="1"/>
  <c r="E114" i="4" s="1"/>
  <c r="B115" i="7" s="1"/>
  <c r="G115" i="7" s="1"/>
</calcChain>
</file>

<file path=xl/sharedStrings.xml><?xml version="1.0" encoding="utf-8"?>
<sst xmlns="http://schemas.openxmlformats.org/spreadsheetml/2006/main" count="1345" uniqueCount="182">
  <si>
    <t>Calendar/Attendance Days</t>
  </si>
  <si>
    <t>Grade</t>
  </si>
  <si>
    <t>K</t>
  </si>
  <si>
    <t>Total</t>
  </si>
  <si>
    <t>Att. Month 1 Days Missed</t>
  </si>
  <si>
    <t>School</t>
  </si>
  <si>
    <t>Att. Month 1 Loss Rev. $$$</t>
  </si>
  <si>
    <t>A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</si>
  <si>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</si>
  <si>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</si>
  <si>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</si>
  <si>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</si>
  <si>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</si>
  <si>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</si>
  <si>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</si>
  <si>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</si>
  <si>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</si>
  <si>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</si>
  <si>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Att. Month 2 Days Missed</t>
  </si>
  <si>
    <t>Att. Month 2 Loss Rev. $$$</t>
  </si>
  <si>
    <t>Att. Month 3 Days Missed</t>
  </si>
  <si>
    <t>Att. Month 3 Loss Rev. $$$</t>
  </si>
  <si>
    <t>Att. Month 4 Days Missed</t>
  </si>
  <si>
    <t>Att. Month 4 Loss Rev. $$$</t>
  </si>
  <si>
    <t>Att. Month 5 Days Missed</t>
  </si>
  <si>
    <t>Att. Month 5 Loss Rev. $$$</t>
  </si>
  <si>
    <t>Att. Month 6 Days Missed</t>
  </si>
  <si>
    <t>Att. Month 6 Loss Rev. $$$</t>
  </si>
  <si>
    <t>Att. Month 7 Days Missed</t>
  </si>
  <si>
    <t>Att. Month 7 Loss Rev. $$$</t>
  </si>
  <si>
    <t>Att. Month 8 Days Missed</t>
  </si>
  <si>
    <t>Att. Month 8 Loss Rev. $$$</t>
  </si>
  <si>
    <t>Att. Month 9 Days Missed</t>
  </si>
  <si>
    <t>Att. Month 9 Loss Rev. $$$</t>
  </si>
  <si>
    <t>Att. Month 10 Days Missed</t>
  </si>
  <si>
    <t>Att. Month 10 Loss Rev. $$$</t>
  </si>
  <si>
    <t>N</t>
  </si>
  <si>
    <t>O</t>
  </si>
  <si>
    <t>P</t>
  </si>
  <si>
    <t>Q</t>
  </si>
  <si>
    <t>R</t>
  </si>
  <si>
    <t>S</t>
  </si>
  <si>
    <t>T</t>
  </si>
  <si>
    <t>U</t>
  </si>
  <si>
    <t>When (A) = K Funded at 50%</t>
  </si>
  <si>
    <t>Buckner Ele.</t>
  </si>
  <si>
    <t>Camden Station Ele.</t>
  </si>
  <si>
    <t>Crestwood Ele.</t>
  </si>
  <si>
    <t>Goshen Ele.</t>
  </si>
  <si>
    <t>Harmony Ele.</t>
  </si>
  <si>
    <t>Kenwood Station Ele.</t>
  </si>
  <si>
    <t>LaGrange Ele.</t>
  </si>
  <si>
    <t xml:space="preserve">Locust Grove Ele. </t>
  </si>
  <si>
    <t>East Middle</t>
  </si>
  <si>
    <t>North High</t>
  </si>
  <si>
    <t>North Middle</t>
  </si>
  <si>
    <t xml:space="preserve">Oldham Middle </t>
  </si>
  <si>
    <t xml:space="preserve">South Middle </t>
  </si>
  <si>
    <t>Oldham High</t>
  </si>
  <si>
    <t>South High</t>
  </si>
  <si>
    <t>Buckner Alt</t>
  </si>
  <si>
    <t>District Totals</t>
  </si>
  <si>
    <t>Attendance Days Absent</t>
  </si>
  <si>
    <t>Cummulative Attendance Days Absent</t>
  </si>
  <si>
    <t>SEEK Funding Loss</t>
  </si>
  <si>
    <t>Cummulative SEEK Funding Loss</t>
  </si>
  <si>
    <t>Instructional Hours Lost</t>
  </si>
  <si>
    <t>Cummulative Instructional Hours Lost</t>
  </si>
  <si>
    <t>Centerfield Ele.</t>
  </si>
  <si>
    <t>Month 1 Attendance %</t>
  </si>
  <si>
    <t>Month 2 Attendance %</t>
  </si>
  <si>
    <t>Month 3 Attendance %</t>
  </si>
  <si>
    <t>Month 4 Attendance %</t>
  </si>
  <si>
    <t>Month 5 Attendance %</t>
  </si>
  <si>
    <t>Month 6 Attendance %</t>
  </si>
  <si>
    <t>Month 7 Attendance %</t>
  </si>
  <si>
    <t>Month 8 Attendance %</t>
  </si>
  <si>
    <t>Month 9 Attendance %</t>
  </si>
  <si>
    <t>Month 10 Attendance %</t>
  </si>
  <si>
    <t>School Annual Attendance %</t>
  </si>
  <si>
    <t>B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</si>
  <si>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</si>
  <si>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</si>
  <si>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</si>
  <si>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</si>
  <si>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</si>
  <si>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</si>
  <si>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</si>
  <si>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</si>
  <si>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</si>
  <si>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</si>
  <si>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</si>
  <si>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 xml:space="preserve">AG </t>
  </si>
  <si>
    <t>AH</t>
  </si>
  <si>
    <t>Cummulative School  Att. Total Days Missed</t>
  </si>
  <si>
    <t>Cummulative School Att.  Loss Rev. $$$</t>
  </si>
  <si>
    <t>Cummulative Lost Instructional Hours</t>
  </si>
  <si>
    <t>AI</t>
  </si>
  <si>
    <t>All Students</t>
  </si>
  <si>
    <t>ECE Students Only</t>
  </si>
  <si>
    <t>At-Risk Students Only (F/R Lunch)</t>
  </si>
  <si>
    <t>CEIS Students Only</t>
  </si>
  <si>
    <t>LEP Students Only</t>
  </si>
  <si>
    <t>Note 1 - SEEK Funding Rate is $3,911 per student</t>
  </si>
  <si>
    <t xml:space="preserve">Note 2 - The Daily SEEK Rate is $3,911 divided by 175 Days = </t>
  </si>
  <si>
    <t xml:space="preserve">Note 3 - Instructional Hours is based on documented instructional time at each school </t>
  </si>
  <si>
    <t>Note 4 - This analysis only calculates absences (excused and unexcused) it does not include tardies</t>
  </si>
  <si>
    <t>Buckner Elementary</t>
  </si>
  <si>
    <t>Camden Station Elementary</t>
  </si>
  <si>
    <t>Centerfield Elementary</t>
  </si>
  <si>
    <t>Crestwood Elementary</t>
  </si>
  <si>
    <t>Goshen Elementary</t>
  </si>
  <si>
    <t>Harmony Elementary</t>
  </si>
  <si>
    <t>Kenwood Station Elementary</t>
  </si>
  <si>
    <t>LaGrange Elementary</t>
  </si>
  <si>
    <t>Locust Grove Elementary</t>
  </si>
  <si>
    <t>East Oldham Middle</t>
  </si>
  <si>
    <t>North Oldham Middle</t>
  </si>
  <si>
    <t>Oldham County Middle</t>
  </si>
  <si>
    <t>South Oldham Middle</t>
  </si>
  <si>
    <t xml:space="preserve">North Oldham High </t>
  </si>
  <si>
    <t>Oldham County High</t>
  </si>
  <si>
    <t>South Oldham High</t>
  </si>
  <si>
    <t>Buckner Alternative</t>
  </si>
  <si>
    <t xml:space="preserve">ECE Only </t>
  </si>
  <si>
    <t xml:space="preserve">At-Risk Only </t>
  </si>
  <si>
    <t xml:space="preserve">CEIS Only </t>
  </si>
  <si>
    <t>LEP Only</t>
  </si>
  <si>
    <t>Percent of Attendance</t>
  </si>
  <si>
    <t xml:space="preserve">Missed School Days </t>
  </si>
  <si>
    <t>Lost SEEK $ for Attendance</t>
  </si>
  <si>
    <t>Lost Instructional Hours</t>
  </si>
  <si>
    <t xml:space="preserve">CErS Only </t>
  </si>
  <si>
    <t xml:space="preserve">Lost Instructional Hours </t>
  </si>
  <si>
    <t>Group</t>
  </si>
  <si>
    <t>ECE</t>
  </si>
  <si>
    <t>At Risk</t>
  </si>
  <si>
    <t>CEIS</t>
  </si>
  <si>
    <t>LEP</t>
  </si>
  <si>
    <t>All Other Students</t>
  </si>
  <si>
    <t>Lost SEEK Funding</t>
  </si>
  <si>
    <t>Total Absent Days</t>
  </si>
  <si>
    <t>Total Absent Days Percentage</t>
  </si>
  <si>
    <t>Percentage of Total Absent Days</t>
  </si>
  <si>
    <t>Total Absent Days by Level</t>
  </si>
  <si>
    <t>Elementary Absent Days</t>
  </si>
  <si>
    <t>Middle School Absent Days</t>
  </si>
  <si>
    <t>High School Absent Days</t>
  </si>
  <si>
    <t>Lost SEEK Funding by Level</t>
  </si>
  <si>
    <t>Lost Instructional Hours by Level</t>
  </si>
  <si>
    <t>Percentage of Total Absent Days Middle School</t>
  </si>
  <si>
    <t>Percentage of Total Absent Days Elementary</t>
  </si>
  <si>
    <t>Percentage of Total Absent Days High School</t>
  </si>
  <si>
    <t>Elementary</t>
  </si>
  <si>
    <t xml:space="preserve">Middle School </t>
  </si>
  <si>
    <t>High School</t>
  </si>
  <si>
    <t>Chronically Absent Students</t>
  </si>
  <si>
    <t>Note 1 - SEEK Funding Rate is $3,981 per student</t>
  </si>
  <si>
    <t xml:space="preserve">Note 2 - The Daily SEEK Rate is $3,981 divided by 175 Days = </t>
  </si>
  <si>
    <t>Gallatin Co. Primary</t>
  </si>
  <si>
    <t>Gallatin Co. Upper</t>
  </si>
  <si>
    <t>Gallatin Co. Middle</t>
  </si>
  <si>
    <t>Gallatin County High</t>
  </si>
  <si>
    <t>Last Year's %2</t>
  </si>
  <si>
    <t>Last Year's  % 1</t>
  </si>
  <si>
    <t>Last Year's % 3</t>
  </si>
  <si>
    <t>Last Year's % 4</t>
  </si>
  <si>
    <t>Last Year's %5</t>
  </si>
  <si>
    <t>Last Year's %6</t>
  </si>
  <si>
    <t>Last year's %7</t>
  </si>
  <si>
    <t xml:space="preserve">Last Year's%8 </t>
  </si>
  <si>
    <t>Last Year's%9</t>
  </si>
  <si>
    <t>Enrollment</t>
  </si>
  <si>
    <t>Upper</t>
  </si>
  <si>
    <t>Middle</t>
  </si>
  <si>
    <t>High</t>
  </si>
  <si>
    <t>District K-12</t>
  </si>
  <si>
    <t>Preschool 4 yr. olds</t>
  </si>
  <si>
    <t>Preschool 3 yr. olds</t>
  </si>
  <si>
    <t xml:space="preserve">Lower K-2nd </t>
  </si>
  <si>
    <t>Dec. 2017</t>
  </si>
  <si>
    <t>Dec.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</si>
</sst>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44" fontId="0" fillId="0" borderId="2" xfId="1" applyFont="1" applyBorder="1"/>
    <xf numFmtId="44" fontId="0" fillId="0" borderId="4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44" fontId="0" fillId="0" borderId="12" xfId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15" xfId="0" applyBorder="1" applyAlignment="1">
      <alignment horizontal="center"/>
    </xf>
    <xf numFmtId="4" fontId="0" fillId="0" borderId="15" xfId="0" applyNumberFormat="1" applyBorder="1"/>
    <xf numFmtId="4" fontId="0" fillId="0" borderId="17" xfId="0" applyNumberFormat="1" applyBorder="1"/>
    <xf numFmtId="4" fontId="0" fillId="0" borderId="16" xfId="0" applyNumberFormat="1" applyBorder="1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8" xfId="0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9" xfId="0" applyBorder="1"/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4" fontId="0" fillId="0" borderId="18" xfId="0" applyNumberFormat="1" applyBorder="1"/>
    <xf numFmtId="4" fontId="0" fillId="0" borderId="20" xfId="0" applyNumberFormat="1" applyBorder="1"/>
    <xf numFmtId="44" fontId="0" fillId="0" borderId="3" xfId="0" applyNumberFormat="1" applyBorder="1"/>
    <xf numFmtId="0" fontId="0" fillId="0" borderId="2" xfId="0" applyBorder="1"/>
    <xf numFmtId="0" fontId="0" fillId="0" borderId="4" xfId="0" applyBorder="1"/>
    <xf numFmtId="4" fontId="0" fillId="0" borderId="21" xfId="0" applyNumberFormat="1" applyBorder="1"/>
    <xf numFmtId="4" fontId="0" fillId="0" borderId="19" xfId="0" applyNumberFormat="1" applyBorder="1"/>
    <xf numFmtId="44" fontId="0" fillId="0" borderId="14" xfId="0" applyNumberFormat="1" applyBorder="1"/>
    <xf numFmtId="44" fontId="0" fillId="0" borderId="23" xfId="1" applyFont="1" applyBorder="1"/>
    <xf numFmtId="10" fontId="0" fillId="0" borderId="1" xfId="2" applyNumberFormat="1" applyFont="1" applyBorder="1" applyAlignment="1">
      <alignment horizontal="center"/>
    </xf>
    <xf numFmtId="10" fontId="0" fillId="0" borderId="3" xfId="2" applyNumberFormat="1" applyFont="1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10" fontId="0" fillId="0" borderId="22" xfId="2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left"/>
    </xf>
    <xf numFmtId="10" fontId="0" fillId="0" borderId="3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10" fontId="0" fillId="0" borderId="1" xfId="2" applyNumberFormat="1" applyFont="1" applyBorder="1"/>
    <xf numFmtId="10" fontId="0" fillId="0" borderId="3" xfId="2" applyNumberFormat="1" applyFont="1" applyBorder="1"/>
    <xf numFmtId="10" fontId="0" fillId="0" borderId="9" xfId="2" applyNumberFormat="1" applyFont="1" applyBorder="1"/>
    <xf numFmtId="10" fontId="0" fillId="0" borderId="1" xfId="0" applyNumberFormat="1" applyBorder="1"/>
    <xf numFmtId="10" fontId="0" fillId="0" borderId="11" xfId="0" applyNumberFormat="1" applyBorder="1"/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4" fontId="0" fillId="0" borderId="24" xfId="1" applyFont="1" applyBorder="1"/>
    <xf numFmtId="44" fontId="0" fillId="0" borderId="25" xfId="0" applyNumberFormat="1" applyBorder="1"/>
    <xf numFmtId="44" fontId="0" fillId="0" borderId="26" xfId="0" applyNumberFormat="1" applyBorder="1"/>
    <xf numFmtId="44" fontId="0" fillId="0" borderId="27" xfId="0" applyNumberFormat="1" applyBorder="1"/>
    <xf numFmtId="44" fontId="0" fillId="0" borderId="28" xfId="1" applyFont="1" applyBorder="1"/>
    <xf numFmtId="44" fontId="0" fillId="0" borderId="15" xfId="1" applyFont="1" applyBorder="1"/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/>
    </xf>
    <xf numFmtId="0" fontId="2" fillId="0" borderId="29" xfId="0" applyFont="1" applyBorder="1" applyAlignment="1">
      <alignment wrapText="1"/>
    </xf>
    <xf numFmtId="44" fontId="0" fillId="0" borderId="15" xfId="1" applyFont="1" applyBorder="1" applyAlignment="1">
      <alignment horizontal="center"/>
    </xf>
    <xf numFmtId="44" fontId="0" fillId="0" borderId="18" xfId="1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textRotation="90" wrapText="1"/>
    </xf>
    <xf numFmtId="44" fontId="0" fillId="0" borderId="19" xfId="1" applyFont="1" applyBorder="1"/>
    <xf numFmtId="44" fontId="0" fillId="0" borderId="16" xfId="1" applyFont="1" applyBorder="1"/>
    <xf numFmtId="44" fontId="0" fillId="0" borderId="18" xfId="1" applyFont="1" applyBorder="1"/>
    <xf numFmtId="44" fontId="0" fillId="0" borderId="20" xfId="1" applyFon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2" xfId="0" applyNumberFormat="1" applyFill="1" applyBorder="1"/>
    <xf numFmtId="4" fontId="0" fillId="0" borderId="4" xfId="0" applyNumberFormat="1" applyFill="1" applyBorder="1"/>
    <xf numFmtId="4" fontId="0" fillId="0" borderId="6" xfId="0" applyNumberFormat="1" applyFill="1" applyBorder="1"/>
    <xf numFmtId="4" fontId="0" fillId="0" borderId="8" xfId="0" applyNumberFormat="1" applyFill="1" applyBorder="1"/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/>
    <xf numFmtId="44" fontId="0" fillId="0" borderId="15" xfId="0" applyNumberFormat="1" applyBorder="1"/>
    <xf numFmtId="164" fontId="0" fillId="0" borderId="15" xfId="0" applyNumberFormat="1" applyBorder="1"/>
    <xf numFmtId="44" fontId="0" fillId="0" borderId="16" xfId="0" applyNumberFormat="1" applyBorder="1"/>
    <xf numFmtId="164" fontId="0" fillId="0" borderId="16" xfId="0" applyNumberFormat="1" applyBorder="1"/>
    <xf numFmtId="10" fontId="0" fillId="0" borderId="32" xfId="0" applyNumberFormat="1" applyBorder="1"/>
    <xf numFmtId="10" fontId="0" fillId="0" borderId="33" xfId="0" applyNumberFormat="1" applyBorder="1"/>
    <xf numFmtId="0" fontId="0" fillId="0" borderId="34" xfId="0" applyBorder="1"/>
    <xf numFmtId="44" fontId="0" fillId="0" borderId="18" xfId="0" applyNumberFormat="1" applyBorder="1"/>
    <xf numFmtId="44" fontId="0" fillId="0" borderId="20" xfId="0" applyNumberFormat="1" applyBorder="1"/>
    <xf numFmtId="10" fontId="0" fillId="0" borderId="0" xfId="2" applyNumberFormat="1" applyFont="1" applyBorder="1"/>
    <xf numFmtId="164" fontId="0" fillId="0" borderId="18" xfId="0" applyNumberFormat="1" applyBorder="1"/>
    <xf numFmtId="164" fontId="0" fillId="0" borderId="20" xfId="0" applyNumberFormat="1" applyBorder="1"/>
    <xf numFmtId="10" fontId="0" fillId="0" borderId="35" xfId="0" applyNumberFormat="1" applyBorder="1"/>
    <xf numFmtId="10" fontId="0" fillId="0" borderId="36" xfId="0" applyNumberFormat="1" applyBorder="1"/>
    <xf numFmtId="10" fontId="0" fillId="0" borderId="37" xfId="0" applyNumberFormat="1" applyBorder="1"/>
    <xf numFmtId="4" fontId="0" fillId="0" borderId="38" xfId="0" applyNumberFormat="1" applyBorder="1"/>
    <xf numFmtId="164" fontId="0" fillId="0" borderId="38" xfId="0" applyNumberFormat="1" applyBorder="1"/>
    <xf numFmtId="4" fontId="0" fillId="0" borderId="39" xfId="0" applyNumberFormat="1" applyBorder="1"/>
    <xf numFmtId="0" fontId="0" fillId="0" borderId="24" xfId="0" applyBorder="1"/>
    <xf numFmtId="0" fontId="0" fillId="0" borderId="25" xfId="0" applyBorder="1"/>
    <xf numFmtId="0" fontId="0" fillId="0" borderId="29" xfId="0" applyBorder="1"/>
    <xf numFmtId="4" fontId="0" fillId="0" borderId="43" xfId="0" applyNumberFormat="1" applyBorder="1"/>
    <xf numFmtId="44" fontId="0" fillId="0" borderId="43" xfId="1" applyFont="1" applyBorder="1"/>
    <xf numFmtId="4" fontId="0" fillId="0" borderId="44" xfId="1" applyNumberFormat="1" applyFont="1" applyBorder="1"/>
    <xf numFmtId="0" fontId="0" fillId="0" borderId="18" xfId="0" applyBorder="1"/>
    <xf numFmtId="4" fontId="0" fillId="0" borderId="10" xfId="0" applyNumberFormat="1" applyBorder="1"/>
    <xf numFmtId="44" fontId="0" fillId="0" borderId="38" xfId="0" applyNumberFormat="1" applyBorder="1"/>
    <xf numFmtId="0" fontId="0" fillId="0" borderId="22" xfId="0" applyBorder="1"/>
    <xf numFmtId="0" fontId="0" fillId="0" borderId="17" xfId="0" applyBorder="1"/>
    <xf numFmtId="0" fontId="0" fillId="0" borderId="23" xfId="0" applyBorder="1"/>
    <xf numFmtId="0" fontId="0" fillId="0" borderId="21" xfId="0" applyBorder="1"/>
    <xf numFmtId="0" fontId="0" fillId="0" borderId="12" xfId="0" applyBorder="1"/>
    <xf numFmtId="10" fontId="0" fillId="0" borderId="0" xfId="0" applyNumberFormat="1" applyBorder="1"/>
    <xf numFmtId="10" fontId="0" fillId="0" borderId="0" xfId="0" applyNumberFormat="1"/>
    <xf numFmtId="4" fontId="0" fillId="0" borderId="0" xfId="0" applyNumberFormat="1"/>
    <xf numFmtId="164" fontId="0" fillId="0" borderId="0" xfId="0" applyNumberFormat="1"/>
    <xf numFmtId="10" fontId="0" fillId="0" borderId="45" xfId="2" applyNumberFormat="1" applyFont="1" applyBorder="1" applyAlignment="1">
      <alignment horizontal="center"/>
    </xf>
    <xf numFmtId="4" fontId="0" fillId="0" borderId="47" xfId="0" applyNumberFormat="1" applyBorder="1"/>
    <xf numFmtId="44" fontId="0" fillId="0" borderId="48" xfId="0" applyNumberFormat="1" applyBorder="1"/>
    <xf numFmtId="44" fontId="0" fillId="0" borderId="47" xfId="1" applyFont="1" applyBorder="1"/>
    <xf numFmtId="4" fontId="0" fillId="0" borderId="46" xfId="0" applyNumberFormat="1" applyBorder="1"/>
    <xf numFmtId="9" fontId="0" fillId="0" borderId="0" xfId="2" applyFont="1" applyBorder="1"/>
    <xf numFmtId="44" fontId="0" fillId="0" borderId="0" xfId="1" applyFont="1"/>
    <xf numFmtId="0" fontId="3" fillId="0" borderId="22" xfId="0" applyFont="1" applyBorder="1" applyAlignment="1">
      <alignment horizontal="left"/>
    </xf>
    <xf numFmtId="10" fontId="0" fillId="0" borderId="11" xfId="2" applyNumberFormat="1" applyFont="1" applyBorder="1" applyAlignment="1">
      <alignment horizontal="center"/>
    </xf>
    <xf numFmtId="0" fontId="0" fillId="0" borderId="2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44" fontId="0" fillId="0" borderId="17" xfId="1" applyFont="1" applyFill="1" applyBorder="1" applyAlignment="1">
      <alignment horizontal="center" textRotation="90" wrapText="1"/>
    </xf>
    <xf numFmtId="0" fontId="0" fillId="0" borderId="23" xfId="0" applyFill="1" applyBorder="1" applyAlignment="1">
      <alignment horizontal="center" textRotation="90" wrapText="1"/>
    </xf>
    <xf numFmtId="0" fontId="0" fillId="3" borderId="22" xfId="0" applyFill="1" applyBorder="1" applyAlignment="1">
      <alignment horizontal="center" textRotation="90" wrapText="1"/>
    </xf>
    <xf numFmtId="0" fontId="0" fillId="3" borderId="50" xfId="0" applyFill="1" applyBorder="1" applyAlignment="1">
      <alignment horizontal="center" textRotation="90" wrapText="1"/>
    </xf>
    <xf numFmtId="0" fontId="0" fillId="4" borderId="22" xfId="0" applyFill="1" applyBorder="1" applyAlignment="1">
      <alignment horizontal="center" textRotation="90" wrapText="1"/>
    </xf>
    <xf numFmtId="0" fontId="0" fillId="4" borderId="50" xfId="0" applyFill="1" applyBorder="1" applyAlignment="1">
      <alignment horizontal="center" textRotation="90" wrapText="1"/>
    </xf>
    <xf numFmtId="0" fontId="0" fillId="5" borderId="1" xfId="0" applyFill="1" applyBorder="1"/>
    <xf numFmtId="0" fontId="0" fillId="5" borderId="8" xfId="0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 applyAlignment="1">
      <alignment horizontal="center"/>
    </xf>
    <xf numFmtId="0" fontId="0" fillId="7" borderId="45" xfId="0" applyFill="1" applyBorder="1"/>
    <xf numFmtId="0" fontId="0" fillId="7" borderId="46" xfId="0" applyFill="1" applyBorder="1" applyAlignment="1">
      <alignment horizontal="center"/>
    </xf>
    <xf numFmtId="0" fontId="0" fillId="8" borderId="7" xfId="0" applyFill="1" applyBorder="1"/>
    <xf numFmtId="0" fontId="0" fillId="8" borderId="8" xfId="0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0" fillId="2" borderId="22" xfId="0" applyFill="1" applyBorder="1" applyAlignment="1">
      <alignment horizontal="center" textRotation="90" wrapText="1"/>
    </xf>
    <xf numFmtId="0" fontId="0" fillId="2" borderId="50" xfId="0" applyFill="1" applyBorder="1" applyAlignment="1">
      <alignment horizontal="center" textRotation="90" wrapText="1"/>
    </xf>
    <xf numFmtId="10" fontId="0" fillId="9" borderId="11" xfId="0" applyNumberFormat="1" applyFont="1" applyFill="1" applyBorder="1" applyAlignment="1"/>
    <xf numFmtId="10" fontId="0" fillId="9" borderId="55" xfId="1" applyNumberFormat="1" applyFont="1" applyFill="1" applyBorder="1" applyAlignment="1"/>
    <xf numFmtId="10" fontId="0" fillId="0" borderId="1" xfId="2" applyNumberFormat="1" applyFont="1" applyBorder="1" applyAlignment="1"/>
    <xf numFmtId="44" fontId="0" fillId="0" borderId="52" xfId="1" applyFont="1" applyBorder="1" applyAlignment="1"/>
    <xf numFmtId="10" fontId="0" fillId="0" borderId="3" xfId="2" applyNumberFormat="1" applyFont="1" applyBorder="1" applyAlignment="1"/>
    <xf numFmtId="44" fontId="0" fillId="0" borderId="51" xfId="0" applyNumberFormat="1" applyBorder="1" applyAlignment="1"/>
    <xf numFmtId="10" fontId="0" fillId="5" borderId="7" xfId="2" applyNumberFormat="1" applyFont="1" applyFill="1" applyBorder="1" applyAlignment="1"/>
    <xf numFmtId="10" fontId="0" fillId="5" borderId="31" xfId="0" applyNumberFormat="1" applyFill="1" applyBorder="1" applyAlignment="1"/>
    <xf numFmtId="10" fontId="0" fillId="0" borderId="5" xfId="2" applyNumberFormat="1" applyFont="1" applyBorder="1" applyAlignment="1"/>
    <xf numFmtId="44" fontId="0" fillId="0" borderId="53" xfId="0" applyNumberFormat="1" applyBorder="1" applyAlignment="1"/>
    <xf numFmtId="10" fontId="0" fillId="6" borderId="7" xfId="2" applyNumberFormat="1" applyFont="1" applyFill="1" applyBorder="1" applyAlignment="1"/>
    <xf numFmtId="10" fontId="0" fillId="6" borderId="31" xfId="0" applyNumberFormat="1" applyFill="1" applyBorder="1" applyAlignment="1"/>
    <xf numFmtId="10" fontId="0" fillId="0" borderId="22" xfId="2" applyNumberFormat="1" applyFont="1" applyBorder="1" applyAlignment="1"/>
    <xf numFmtId="44" fontId="0" fillId="0" borderId="50" xfId="1" applyFont="1" applyBorder="1" applyAlignment="1"/>
    <xf numFmtId="10" fontId="0" fillId="7" borderId="45" xfId="2" applyNumberFormat="1" applyFont="1" applyFill="1" applyBorder="1" applyAlignment="1"/>
    <xf numFmtId="10" fontId="0" fillId="7" borderId="54" xfId="0" applyNumberFormat="1" applyFill="1" applyBorder="1" applyAlignment="1"/>
    <xf numFmtId="10" fontId="0" fillId="8" borderId="7" xfId="2" applyNumberFormat="1" applyFont="1" applyFill="1" applyBorder="1" applyAlignment="1"/>
    <xf numFmtId="10" fontId="0" fillId="8" borderId="31" xfId="0" applyNumberFormat="1" applyFill="1" applyBorder="1" applyAlignment="1"/>
    <xf numFmtId="10" fontId="0" fillId="0" borderId="52" xfId="1" applyNumberFormat="1" applyFont="1" applyBorder="1" applyAlignment="1"/>
    <xf numFmtId="10" fontId="0" fillId="0" borderId="51" xfId="0" applyNumberFormat="1" applyBorder="1" applyAlignment="1"/>
    <xf numFmtId="10" fontId="0" fillId="0" borderId="53" xfId="0" applyNumberFormat="1" applyBorder="1" applyAlignment="1"/>
    <xf numFmtId="10" fontId="0" fillId="0" borderId="50" xfId="1" applyNumberFormat="1" applyFont="1" applyBorder="1" applyAlignment="1"/>
    <xf numFmtId="0" fontId="0" fillId="10" borderId="22" xfId="0" applyFill="1" applyBorder="1" applyAlignment="1">
      <alignment horizontal="center" textRotation="90"/>
    </xf>
    <xf numFmtId="0" fontId="0" fillId="10" borderId="23" xfId="0" applyFill="1" applyBorder="1" applyAlignment="1">
      <alignment horizontal="center" textRotation="90"/>
    </xf>
    <xf numFmtId="0" fontId="4" fillId="4" borderId="22" xfId="0" applyFont="1" applyFill="1" applyBorder="1" applyAlignment="1">
      <alignment horizontal="center" textRotation="90" wrapText="1"/>
    </xf>
    <xf numFmtId="10" fontId="0" fillId="5" borderId="7" xfId="2" applyNumberFormat="1" applyFont="1" applyFill="1" applyBorder="1" applyAlignment="1">
      <alignment horizontal="center"/>
    </xf>
    <xf numFmtId="10" fontId="0" fillId="6" borderId="7" xfId="2" applyNumberFormat="1" applyFont="1" applyFill="1" applyBorder="1" applyAlignment="1">
      <alignment horizontal="center"/>
    </xf>
    <xf numFmtId="10" fontId="0" fillId="7" borderId="45" xfId="2" applyNumberFormat="1" applyFont="1" applyFill="1" applyBorder="1" applyAlignment="1">
      <alignment horizontal="center"/>
    </xf>
    <xf numFmtId="10" fontId="0" fillId="8" borderId="7" xfId="2" applyNumberFormat="1" applyFont="1" applyFill="1" applyBorder="1" applyAlignment="1">
      <alignment horizontal="center"/>
    </xf>
    <xf numFmtId="10" fontId="0" fillId="9" borderId="11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 textRotation="90" wrapText="1"/>
    </xf>
    <xf numFmtId="4" fontId="0" fillId="5" borderId="20" xfId="0" applyNumberFormat="1" applyFill="1" applyBorder="1"/>
    <xf numFmtId="4" fontId="0" fillId="6" borderId="20" xfId="0" applyNumberFormat="1" applyFill="1" applyBorder="1"/>
    <xf numFmtId="4" fontId="0" fillId="7" borderId="47" xfId="0" applyNumberFormat="1" applyFill="1" applyBorder="1"/>
    <xf numFmtId="4" fontId="0" fillId="8" borderId="20" xfId="0" applyNumberFormat="1" applyFill="1" applyBorder="1"/>
    <xf numFmtId="4" fontId="0" fillId="9" borderId="21" xfId="0" applyNumberFormat="1" applyFill="1" applyBorder="1"/>
    <xf numFmtId="16" fontId="0" fillId="0" borderId="0" xfId="0" applyNumberFormat="1" applyBorder="1"/>
    <xf numFmtId="0" fontId="0" fillId="0" borderId="0" xfId="0" applyFill="1" applyBorder="1"/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Border="1" applyAlignment="1"/>
    <xf numFmtId="44" fontId="5" fillId="0" borderId="0" xfId="1" applyFont="1" applyBorder="1"/>
    <xf numFmtId="10" fontId="5" fillId="0" borderId="30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</dxfs>
  <tableStyles count="2" defaultTableStyle="TableStyleMedium2" defaultPivotStyle="PivotStyleLight16">
    <tableStyle name="Table Style 1" pivot="0" count="0"/>
    <tableStyle name="Table Style 2" pivot="0" count="0"/>
  </tableStyles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8.xml"/><Relationship Id="rId10" Type="http://schemas.openxmlformats.org/officeDocument/2006/relationships/chartsheet" Target="chartsheets/sheet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 Absent Days by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'Chart Data Page'!$A$104</c:f>
              <c:strCache>
                <c:ptCount val="1"/>
                <c:pt idx="0">
                  <c:v>Percentage of Total Absent Days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C7-4B6D-8F37-210FE821FB36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C7-4B6D-8F37-210FE821FB36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C7-4B6D-8F37-210FE821FB3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1C7-4B6D-8F37-210FE821FB3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1C7-4B6D-8F37-210FE821FB36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C7-4B6D-8F37-210FE821FB36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1C7-4B6D-8F37-210FE821FB36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1C7-4B6D-8F37-210FE821FB36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1C7-4B6D-8F37-210FE821FB36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1C7-4B6D-8F37-210FE821FB36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6"/>
                    </a:solidFill>
                    <a:round/>
                  </a:ln>
                </c15:spPr>
              </c:ext>
            </c:extLst>
          </c:dLbls>
          <c:cat>
            <c:strRef>
              <c:f>'Chart Data Page'!$B$103:$F$103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Page'!$B$104:$F$104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C7-4B6D-8F37-210FE821FB3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</a:t>
            </a:r>
            <a:r>
              <a:rPr lang="en-US" baseline="0"/>
              <a:t> Absent by Group for Elementary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695-4F0B-8A15-17F1F2EA2B6B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695-4F0B-8A15-17F1F2EA2B6B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695-4F0B-8A15-17F1F2EA2B6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695-4F0B-8A15-17F1F2EA2B6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695-4F0B-8A15-17F1F2EA2B6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695-4F0B-8A15-17F1F2EA2B6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5-4F0B-8A15-17F1F2EA2B6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695-4F0B-8A15-17F1F2EA2B6B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695-4F0B-8A15-17F1F2EA2B6B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695-4F0B-8A15-17F1F2EA2B6B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695-4F0B-8A15-17F1F2EA2B6B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695-4F0B-8A15-17F1F2EA2B6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Page'!$A$125:$F$125</c:f>
              <c:strCache>
                <c:ptCount val="6"/>
                <c:pt idx="0">
                  <c:v>Percentage of Total Absent Days Elementary</c:v>
                </c:pt>
                <c:pt idx="1">
                  <c:v>ECE</c:v>
                </c:pt>
                <c:pt idx="2">
                  <c:v>At Risk</c:v>
                </c:pt>
                <c:pt idx="3">
                  <c:v>CEIS</c:v>
                </c:pt>
                <c:pt idx="4">
                  <c:v>LEP</c:v>
                </c:pt>
                <c:pt idx="5">
                  <c:v>All Other Students</c:v>
                </c:pt>
              </c:strCache>
            </c:strRef>
          </c:cat>
          <c:val>
            <c:numRef>
              <c:f>'Chart Data Page'!$A$126:$F$126</c:f>
              <c:numCache>
                <c:formatCode>0.00%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95-4F0B-8A15-17F1F2EA2B6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 Absent</a:t>
            </a:r>
            <a:r>
              <a:rPr lang="en-US" baseline="0"/>
              <a:t> by Group for Middle School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99-4240-9A14-66FB50226F13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99-4240-9A14-66FB50226F13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99-4240-9A14-66FB50226F1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999-4240-9A14-66FB50226F1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999-4240-9A14-66FB50226F1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999-4240-9A14-66FB50226F13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999-4240-9A14-66FB50226F13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999-4240-9A14-66FB50226F13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999-4240-9A14-66FB50226F13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999-4240-9A14-66FB50226F13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999-4240-9A14-66FB50226F13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999-4240-9A14-66FB50226F13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Page'!$A$128:$F$128</c:f>
              <c:strCache>
                <c:ptCount val="6"/>
                <c:pt idx="0">
                  <c:v>Percentage of Total Absent Days Middle School</c:v>
                </c:pt>
                <c:pt idx="1">
                  <c:v>ECE</c:v>
                </c:pt>
                <c:pt idx="2">
                  <c:v>At Risk</c:v>
                </c:pt>
                <c:pt idx="3">
                  <c:v>CEIS</c:v>
                </c:pt>
                <c:pt idx="4">
                  <c:v>LEP</c:v>
                </c:pt>
                <c:pt idx="5">
                  <c:v>All Other Students</c:v>
                </c:pt>
              </c:strCache>
            </c:strRef>
          </c:cat>
          <c:val>
            <c:numRef>
              <c:f>'Chart Data Page'!$A$129:$F$129</c:f>
              <c:numCache>
                <c:formatCode>0.00%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99-4240-9A14-66FB50226F1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 Absent by Group for High School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50-4E9D-9D04-CFC627C4AABF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50-4E9D-9D04-CFC627C4AABF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50-4E9D-9D04-CFC627C4AABF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550-4E9D-9D04-CFC627C4AABF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550-4E9D-9D04-CFC627C4AAB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550-4E9D-9D04-CFC627C4AABF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550-4E9D-9D04-CFC627C4AABF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550-4E9D-9D04-CFC627C4AABF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550-4E9D-9D04-CFC627C4AABF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550-4E9D-9D04-CFC627C4AABF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550-4E9D-9D04-CFC627C4AABF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550-4E9D-9D04-CFC627C4AABF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Page'!$A$131:$F$131</c:f>
              <c:strCache>
                <c:ptCount val="6"/>
                <c:pt idx="0">
                  <c:v>Percentage of Total Absent Days High School</c:v>
                </c:pt>
                <c:pt idx="1">
                  <c:v>ECE</c:v>
                </c:pt>
                <c:pt idx="2">
                  <c:v>At Risk</c:v>
                </c:pt>
                <c:pt idx="3">
                  <c:v>CEIS</c:v>
                </c:pt>
                <c:pt idx="4">
                  <c:v>LEP</c:v>
                </c:pt>
                <c:pt idx="5">
                  <c:v>All Other Students</c:v>
                </c:pt>
              </c:strCache>
            </c:strRef>
          </c:cat>
          <c:val>
            <c:numRef>
              <c:f>'Chart Data Page'!$A$132:$F$132</c:f>
              <c:numCache>
                <c:formatCode>0.00%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50-4E9D-9D04-CFC627C4AA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Absent Days by Educational Level</a:t>
            </a:r>
          </a:p>
          <a:p>
            <a:pPr>
              <a:defRPr/>
            </a:pPr>
            <a:r>
              <a:rPr lang="en-US" sz="900"/>
              <a:t>total absent days for district = 81,299.00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006968588047479"/>
          <c:y val="6.5861015149606947E-2"/>
          <c:w val="0.83711658112273701"/>
          <c:h val="0.786223151813313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'Chart Data Page'!$A$121</c:f>
              <c:strCache>
                <c:ptCount val="1"/>
                <c:pt idx="0">
                  <c:v>Elementary Absent Days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Page'!$B$120:$F$120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Page'!$B$121:$F$121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E-471E-B33F-541CCF8E42D3}"/>
            </c:ext>
          </c:extLst>
        </c:ser>
        <c:ser>
          <c:idx val="1"/>
          <c:order val="1"/>
          <c:tx>
            <c:strRef>
              <c:f>'Chart Data Page'!$A$122</c:f>
              <c:strCache>
                <c:ptCount val="1"/>
                <c:pt idx="0">
                  <c:v>Middle School Absent Days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Page'!$B$120:$F$120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Page'!$B$122:$F$122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2E-471E-B33F-541CCF8E42D3}"/>
            </c:ext>
          </c:extLst>
        </c:ser>
        <c:ser>
          <c:idx val="2"/>
          <c:order val="2"/>
          <c:tx>
            <c:strRef>
              <c:f>'Chart Data Page'!$A$123</c:f>
              <c:strCache>
                <c:ptCount val="1"/>
                <c:pt idx="0">
                  <c:v>High School Absent Days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Page'!$B$120:$F$120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Page'!$B$123:$F$123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E-471E-B33F-541CCF8E42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29070584"/>
        <c:axId val="429070976"/>
        <c:axId val="0"/>
      </c:bar3DChart>
      <c:catAx>
        <c:axId val="429070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70976"/>
        <c:crosses val="autoZero"/>
        <c:auto val="1"/>
        <c:lblAlgn val="ctr"/>
        <c:lblOffset val="100"/>
        <c:noMultiLvlLbl val="0"/>
      </c:catAx>
      <c:valAx>
        <c:axId val="42907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 Missed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07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Lost SEEK Funding by Educational Level</a:t>
            </a:r>
          </a:p>
          <a:p>
            <a:pPr>
              <a:defRPr/>
            </a:pPr>
            <a:r>
              <a:rPr lang="en-US" sz="900"/>
              <a:t>total funding lost = $1,758,072.72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'Chart Data Page'!$A$141</c:f>
              <c:strCache>
                <c:ptCount val="1"/>
                <c:pt idx="0">
                  <c:v>Elementary Absent Days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Page'!$B$140:$F$140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Page'!$B$141:$F$141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B-46C0-B44C-7BF931DE7A43}"/>
            </c:ext>
          </c:extLst>
        </c:ser>
        <c:ser>
          <c:idx val="1"/>
          <c:order val="1"/>
          <c:tx>
            <c:strRef>
              <c:f>'Chart Data Page'!$A$142</c:f>
              <c:strCache>
                <c:ptCount val="1"/>
                <c:pt idx="0">
                  <c:v>Middle School Absent Days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Page'!$B$140:$F$140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Page'!$B$142:$F$142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B-46C0-B44C-7BF931DE7A43}"/>
            </c:ext>
          </c:extLst>
        </c:ser>
        <c:ser>
          <c:idx val="2"/>
          <c:order val="2"/>
          <c:tx>
            <c:strRef>
              <c:f>'Chart Data Page'!$A$143</c:f>
              <c:strCache>
                <c:ptCount val="1"/>
                <c:pt idx="0">
                  <c:v>High School Absent Days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Page'!$B$140:$F$140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Page'!$B$143:$F$143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B-46C0-B44C-7BF931DE7A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30057920"/>
        <c:axId val="430058312"/>
        <c:axId val="0"/>
      </c:bar3DChart>
      <c:catAx>
        <c:axId val="43005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58312"/>
        <c:crosses val="autoZero"/>
        <c:auto val="1"/>
        <c:lblAlgn val="ctr"/>
        <c:lblOffset val="100"/>
        <c:noMultiLvlLbl val="0"/>
      </c:catAx>
      <c:valAx>
        <c:axId val="430058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Funding Dollar 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5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Lost Instructional Hours by Educational</a:t>
            </a:r>
            <a:r>
              <a:rPr lang="en-US" sz="1600" baseline="0"/>
              <a:t> Level</a:t>
            </a:r>
          </a:p>
          <a:p>
            <a:pPr>
              <a:defRPr/>
            </a:pPr>
            <a:r>
              <a:rPr lang="en-US" sz="900" baseline="0"/>
              <a:t>total Lost Instructional Hours = 519,161.68</a:t>
            </a:r>
            <a:endParaRPr lang="en-US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'Chart Data Page'!$A$149</c:f>
              <c:strCache>
                <c:ptCount val="1"/>
                <c:pt idx="0">
                  <c:v>Elementary Absent Days</c:v>
                </c:pt>
              </c:strCache>
            </c:strRef>
          </c:tx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Page'!$B$148:$F$148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Page'!$B$149:$F$149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2-402E-9015-C4799A48373D}"/>
            </c:ext>
          </c:extLst>
        </c:ser>
        <c:ser>
          <c:idx val="1"/>
          <c:order val="1"/>
          <c:tx>
            <c:strRef>
              <c:f>'Chart Data Page'!$A$150</c:f>
              <c:strCache>
                <c:ptCount val="1"/>
                <c:pt idx="0">
                  <c:v>Middle School Absent Days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Page'!$B$148:$F$148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Page'!$B$150:$F$150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2-402E-9015-C4799A48373D}"/>
            </c:ext>
          </c:extLst>
        </c:ser>
        <c:ser>
          <c:idx val="2"/>
          <c:order val="2"/>
          <c:tx>
            <c:strRef>
              <c:f>'Chart Data Page'!$A$151</c:f>
              <c:strCache>
                <c:ptCount val="1"/>
                <c:pt idx="0">
                  <c:v>High School Absent Days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'Chart Data Page'!$B$148:$F$148</c:f>
              <c:strCache>
                <c:ptCount val="5"/>
                <c:pt idx="0">
                  <c:v>ECE</c:v>
                </c:pt>
                <c:pt idx="1">
                  <c:v>At Risk</c:v>
                </c:pt>
                <c:pt idx="2">
                  <c:v>CEIS</c:v>
                </c:pt>
                <c:pt idx="3">
                  <c:v>LEP</c:v>
                </c:pt>
                <c:pt idx="4">
                  <c:v>All Other Students</c:v>
                </c:pt>
              </c:strCache>
            </c:strRef>
          </c:cat>
          <c:val>
            <c:numRef>
              <c:f>'Chart Data Page'!$B$151:$F$151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2-402E-9015-C4799A4837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30059096"/>
        <c:axId val="430347696"/>
        <c:axId val="0"/>
      </c:bar3DChart>
      <c:catAx>
        <c:axId val="430059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347696"/>
        <c:crosses val="autoZero"/>
        <c:auto val="1"/>
        <c:lblAlgn val="ctr"/>
        <c:lblOffset val="100"/>
        <c:noMultiLvlLbl val="0"/>
      </c:catAx>
      <c:valAx>
        <c:axId val="43034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Lost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5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'Chart Data Page'!$B$156</c:f>
              <c:strCache>
                <c:ptCount val="1"/>
                <c:pt idx="0">
                  <c:v>Chronically Absent Students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97-47A7-895E-0539E2C7A62A}"/>
              </c:ext>
            </c:extLst>
          </c:dPt>
          <c:dPt>
            <c:idx val="1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97-47A7-895E-0539E2C7A62A}"/>
              </c:ext>
            </c:extLst>
          </c:dPt>
          <c:dPt>
            <c:idx val="2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397-47A7-895E-0539E2C7A62A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397-47A7-895E-0539E2C7A62A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397-47A7-895E-0539E2C7A62A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397-47A7-895E-0539E2C7A62A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 Page'!$A$157:$A$159</c:f>
              <c:strCache>
                <c:ptCount val="3"/>
                <c:pt idx="0">
                  <c:v>Elementary</c:v>
                </c:pt>
                <c:pt idx="1">
                  <c:v>Middle School </c:v>
                </c:pt>
                <c:pt idx="2">
                  <c:v>High School</c:v>
                </c:pt>
              </c:strCache>
            </c:strRef>
          </c:cat>
          <c:val>
            <c:numRef>
              <c:f>'Chart Data Page'!$B$157:$B$159</c:f>
              <c:numCache>
                <c:formatCode>General</c:formatCode>
                <c:ptCount val="3"/>
                <c:pt idx="0">
                  <c:v>204</c:v>
                </c:pt>
                <c:pt idx="1">
                  <c:v>143</c:v>
                </c:pt>
                <c:pt idx="2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97-47A7-895E-0539E2C7A62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 descr="District total absent days = 81,299.0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95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1:AA21" totalsRowShown="0" headerRowBorderDxfId="14" tableBorderDxfId="13">
  <autoFilter ref="A1:AA21">
    <filterColumn colId="0" hiddenButton="1"/>
    <filterColumn colId="1" hiddenButton="1"/>
    <filterColumn colId="2" hiddenButton="1"/>
    <filterColumn colId="4" hiddenButton="1"/>
    <filterColumn colId="6" hiddenButton="1"/>
    <filterColumn colId="8" hiddenButton="1"/>
    <filterColumn colId="10" hiddenButton="1"/>
    <filterColumn colId="12" hiddenButton="1"/>
    <filterColumn colId="14" hiddenButton="1"/>
    <filterColumn colId="16" hiddenButton="1"/>
    <filterColumn colId="17" hiddenButton="1"/>
    <filterColumn colId="18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name="School"/>
    <tableColumn id="2" name="Grade"/>
    <tableColumn id="3" name="Month 1 Attendance %" dataDxfId="12"/>
    <tableColumn id="38" name="Last Year's  % 1" dataDxfId="11"/>
    <tableColumn id="6" name="Month 2 Attendance %" dataDxfId="10"/>
    <tableColumn id="39" name="Last Year's %2" dataDxfId="9"/>
    <tableColumn id="9" name="Month 3 Attendance %" dataDxfId="8"/>
    <tableColumn id="40" name="Last Year's % 3" dataDxfId="7"/>
    <tableColumn id="12" name="Month 4 Attendance %" dataDxfId="6"/>
    <tableColumn id="5" name="Last Year's % 4" dataDxfId="5"/>
    <tableColumn id="15" name="Month 5 Attendance %"/>
    <tableColumn id="4" name="Last Year's %5" dataDxfId="4" dataCellStyle="Percent"/>
    <tableColumn id="18" name="Month 6 Attendance %"/>
    <tableColumn id="7" name="Last Year's %6" dataDxfId="3" dataCellStyle="Percent"/>
    <tableColumn id="21" name="Month 7 Attendance %"/>
    <tableColumn id="8" name="Last year's %7" dataDxfId="2" dataCellStyle="Percent"/>
    <tableColumn id="24" name="Month 8 Attendance %"/>
    <tableColumn id="25" name="Last Year's%8 "/>
    <tableColumn id="27" name="Month 9 Attendance %"/>
    <tableColumn id="11" name="Last Year's%9" dataDxfId="1" dataCellStyle="Percent"/>
    <tableColumn id="30" name="Month 10 Attendance %"/>
    <tableColumn id="31" name="Att. Month 10 Days Missed"/>
    <tableColumn id="32" name="Att. Month 10 Loss Rev. $$$"/>
    <tableColumn id="33" name="School Annual Attendance %"/>
    <tableColumn id="34" name="Cummulative School  Att. Total Days Missed"/>
    <tableColumn id="35" name="Cummulative School Att.  Loss Rev. $$$" dataDxfId="0" dataCellStyle="Currency"/>
    <tableColumn id="36" name="Cummulative Lost Instructional Hours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opLeftCell="A88" zoomScaleNormal="100" workbookViewId="0">
      <selection activeCell="D125" sqref="D125"/>
    </sheetView>
  </sheetViews>
  <sheetFormatPr defaultRowHeight="15" x14ac:dyDescent="0.25"/>
  <cols>
    <col min="1" max="1" width="26.42578125" customWidth="1"/>
    <col min="2" max="2" width="9.140625" customWidth="1"/>
    <col min="3" max="3" width="9.7109375" customWidth="1"/>
    <col min="4" max="6" width="14.7109375" customWidth="1"/>
    <col min="7" max="7" width="9.7109375" customWidth="1"/>
    <col min="8" max="10" width="14.7109375" customWidth="1"/>
    <col min="11" max="11" width="9.7109375" customWidth="1"/>
    <col min="12" max="14" width="14.7109375" customWidth="1"/>
    <col min="15" max="15" width="9.7109375" customWidth="1"/>
    <col min="16" max="18" width="14.7109375" customWidth="1"/>
    <col min="19" max="19" width="9.7109375" customWidth="1"/>
    <col min="20" max="22" width="14.7109375" customWidth="1"/>
  </cols>
  <sheetData>
    <row r="1" spans="1:22" x14ac:dyDescent="0.25">
      <c r="C1" s="198" t="s">
        <v>98</v>
      </c>
      <c r="D1" s="199"/>
      <c r="E1" s="199"/>
      <c r="F1" s="200"/>
      <c r="G1" s="198" t="s">
        <v>99</v>
      </c>
      <c r="H1" s="199"/>
      <c r="I1" s="199"/>
      <c r="J1" s="200"/>
      <c r="K1" s="198" t="s">
        <v>100</v>
      </c>
      <c r="L1" s="199"/>
      <c r="M1" s="199"/>
      <c r="N1" s="200"/>
      <c r="O1" s="198" t="s">
        <v>101</v>
      </c>
      <c r="P1" s="199"/>
      <c r="Q1" s="199"/>
      <c r="R1" s="200"/>
      <c r="S1" s="198" t="s">
        <v>102</v>
      </c>
      <c r="T1" s="199"/>
      <c r="U1" s="199"/>
      <c r="V1" s="200"/>
    </row>
    <row r="2" spans="1:22" ht="15.75" thickBot="1" x14ac:dyDescent="0.3">
      <c r="C2" s="201"/>
      <c r="D2" s="202"/>
      <c r="E2" s="202"/>
      <c r="F2" s="203"/>
      <c r="G2" s="201"/>
      <c r="H2" s="202"/>
      <c r="I2" s="202"/>
      <c r="J2" s="203"/>
      <c r="K2" s="201"/>
      <c r="L2" s="202"/>
      <c r="M2" s="202"/>
      <c r="N2" s="203"/>
      <c r="O2" s="201"/>
      <c r="P2" s="202"/>
      <c r="Q2" s="202"/>
      <c r="R2" s="203"/>
      <c r="S2" s="201"/>
      <c r="T2" s="202"/>
      <c r="U2" s="202"/>
      <c r="V2" s="203"/>
    </row>
    <row r="3" spans="1:22" ht="108.75" x14ac:dyDescent="0.25">
      <c r="A3" s="19" t="s">
        <v>5</v>
      </c>
      <c r="B3" s="20" t="s">
        <v>1</v>
      </c>
      <c r="C3" s="22" t="s">
        <v>79</v>
      </c>
      <c r="D3" s="25" t="s">
        <v>94</v>
      </c>
      <c r="E3" s="72" t="s">
        <v>95</v>
      </c>
      <c r="F3" s="73" t="s">
        <v>96</v>
      </c>
      <c r="G3" s="22" t="s">
        <v>79</v>
      </c>
      <c r="H3" s="25" t="s">
        <v>94</v>
      </c>
      <c r="I3" s="72" t="s">
        <v>95</v>
      </c>
      <c r="J3" s="73" t="s">
        <v>96</v>
      </c>
      <c r="K3" s="22" t="s">
        <v>79</v>
      </c>
      <c r="L3" s="25" t="s">
        <v>94</v>
      </c>
      <c r="M3" s="72" t="s">
        <v>95</v>
      </c>
      <c r="N3" s="73" t="s">
        <v>96</v>
      </c>
      <c r="O3" s="22" t="s">
        <v>79</v>
      </c>
      <c r="P3" s="25" t="s">
        <v>94</v>
      </c>
      <c r="Q3" s="72" t="s">
        <v>95</v>
      </c>
      <c r="R3" s="73" t="s">
        <v>96</v>
      </c>
      <c r="S3" s="22" t="s">
        <v>79</v>
      </c>
      <c r="T3" s="25" t="s">
        <v>94</v>
      </c>
      <c r="U3" s="72" t="s">
        <v>95</v>
      </c>
      <c r="V3" s="73" t="s">
        <v>96</v>
      </c>
    </row>
    <row r="4" spans="1:22" x14ac:dyDescent="0.25">
      <c r="A4" s="204" t="s">
        <v>0</v>
      </c>
      <c r="B4" s="8" t="s">
        <v>7</v>
      </c>
      <c r="C4" s="26"/>
      <c r="D4" s="15"/>
      <c r="E4" s="71"/>
      <c r="F4" s="8"/>
      <c r="G4" s="26"/>
      <c r="H4" s="15"/>
      <c r="I4" s="71"/>
      <c r="J4" s="8"/>
      <c r="K4" s="26"/>
      <c r="L4" s="15"/>
      <c r="M4" s="71"/>
      <c r="N4" s="8"/>
      <c r="O4" s="26"/>
      <c r="P4" s="15"/>
      <c r="Q4" s="71"/>
      <c r="R4" s="8"/>
      <c r="S4" s="26"/>
      <c r="T4" s="15"/>
      <c r="U4" s="71"/>
      <c r="V4" s="8"/>
    </row>
    <row r="5" spans="1:22" ht="15.75" thickBot="1" x14ac:dyDescent="0.3">
      <c r="A5" s="205"/>
      <c r="B5" s="88">
        <v>175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x14ac:dyDescent="0.25">
      <c r="A6" s="5" t="s">
        <v>45</v>
      </c>
      <c r="B6" s="89" t="s">
        <v>2</v>
      </c>
      <c r="C6" s="57">
        <f>'All Students'!X2</f>
        <v>0</v>
      </c>
      <c r="D6" s="36" t="e">
        <f>'All Students'!Y2</f>
        <v>#REF!</v>
      </c>
      <c r="E6" s="100" t="e">
        <f>'All Students'!Z2</f>
        <v>#REF!</v>
      </c>
      <c r="F6" s="78" t="e">
        <f>'All Students'!AA2</f>
        <v>#REF!</v>
      </c>
      <c r="G6" s="57">
        <f>'ECE Only'!AG4</f>
        <v>0</v>
      </c>
      <c r="H6" s="36">
        <f>'ECE Only'!AH4</f>
        <v>0</v>
      </c>
      <c r="I6" s="103">
        <f>'ECE Only'!AI4</f>
        <v>0</v>
      </c>
      <c r="J6" s="78">
        <f>'ECE Only'!AJ4</f>
        <v>0</v>
      </c>
      <c r="K6" s="105">
        <f>'At Risk Only'!AG4</f>
        <v>0</v>
      </c>
      <c r="L6" s="36">
        <f>'At Risk Only'!AH4</f>
        <v>0</v>
      </c>
      <c r="M6" s="103">
        <f>'At Risk Only'!AI4</f>
        <v>0</v>
      </c>
      <c r="N6" s="78">
        <f>'At Risk Only'!AJ4</f>
        <v>0</v>
      </c>
      <c r="O6" s="57">
        <f>'CEIS Only'!AG4</f>
        <v>0</v>
      </c>
      <c r="P6" s="36">
        <f>'CEIS Only'!AH4</f>
        <v>0</v>
      </c>
      <c r="Q6" s="103">
        <f>'CEIS Only'!AI4</f>
        <v>0</v>
      </c>
      <c r="R6" s="78">
        <f>'CEIS Only'!AJ4</f>
        <v>0</v>
      </c>
      <c r="S6" s="57">
        <f>'LEP Only'!AG4</f>
        <v>0</v>
      </c>
      <c r="T6" s="36">
        <f>'LEP Only'!AH4</f>
        <v>0</v>
      </c>
      <c r="U6" s="103">
        <f>'LEP Only'!AI4</f>
        <v>0</v>
      </c>
      <c r="V6" s="78">
        <f>'LEP Only'!AJ4</f>
        <v>0</v>
      </c>
    </row>
    <row r="7" spans="1:22" x14ac:dyDescent="0.25">
      <c r="A7" s="7" t="s">
        <v>45</v>
      </c>
      <c r="B7" s="69">
        <v>1</v>
      </c>
      <c r="C7" s="51">
        <f>'All Students'!X3</f>
        <v>0</v>
      </c>
      <c r="D7" s="16" t="e">
        <f>'All Students'!Y3</f>
        <v>#REF!</v>
      </c>
      <c r="E7" s="93" t="e">
        <f>'All Students'!Z3</f>
        <v>#REF!</v>
      </c>
      <c r="F7" s="79" t="e">
        <f>'All Students'!AA3</f>
        <v>#REF!</v>
      </c>
      <c r="G7" s="51">
        <f>'ECE Only'!AG5</f>
        <v>0</v>
      </c>
      <c r="H7" s="16">
        <f>'ECE Only'!AH5</f>
        <v>0</v>
      </c>
      <c r="I7" s="94">
        <f>'ECE Only'!AI5</f>
        <v>0</v>
      </c>
      <c r="J7" s="79">
        <f>'ECE Only'!AJ5</f>
        <v>0</v>
      </c>
      <c r="K7" s="97">
        <f>'At Risk Only'!AG5</f>
        <v>0</v>
      </c>
      <c r="L7" s="16">
        <f>'At Risk Only'!AH5</f>
        <v>0</v>
      </c>
      <c r="M7" s="94">
        <f>'At Risk Only'!AI5</f>
        <v>0</v>
      </c>
      <c r="N7" s="79">
        <f>'At Risk Only'!AJ5</f>
        <v>0</v>
      </c>
      <c r="O7" s="51">
        <f>'CEIS Only'!AG5</f>
        <v>0</v>
      </c>
      <c r="P7" s="16">
        <f>'CEIS Only'!AH5</f>
        <v>0</v>
      </c>
      <c r="Q7" s="94">
        <f>'CEIS Only'!AI5</f>
        <v>0</v>
      </c>
      <c r="R7" s="79">
        <f>'CEIS Only'!AJ5</f>
        <v>0</v>
      </c>
      <c r="S7" s="51">
        <f>'LEP Only'!AG5</f>
        <v>0</v>
      </c>
      <c r="T7" s="16">
        <f>'LEP Only'!AH5</f>
        <v>0</v>
      </c>
      <c r="U7" s="94">
        <f>'LEP Only'!AI5</f>
        <v>0</v>
      </c>
      <c r="V7" s="79">
        <f>'LEP Only'!AJ5</f>
        <v>0</v>
      </c>
    </row>
    <row r="8" spans="1:22" x14ac:dyDescent="0.25">
      <c r="A8" s="7" t="s">
        <v>45</v>
      </c>
      <c r="B8" s="69">
        <v>2</v>
      </c>
      <c r="C8" s="51">
        <f>'All Students'!X4</f>
        <v>0</v>
      </c>
      <c r="D8" s="16" t="e">
        <f>'All Students'!Y4</f>
        <v>#REF!</v>
      </c>
      <c r="E8" s="93" t="e">
        <f>'All Students'!Z4</f>
        <v>#REF!</v>
      </c>
      <c r="F8" s="79" t="e">
        <f>'All Students'!AA4</f>
        <v>#REF!</v>
      </c>
      <c r="G8" s="51">
        <f>'ECE Only'!AG6</f>
        <v>0</v>
      </c>
      <c r="H8" s="16">
        <f>'ECE Only'!AH6</f>
        <v>0</v>
      </c>
      <c r="I8" s="94">
        <f>'ECE Only'!AI6</f>
        <v>0</v>
      </c>
      <c r="J8" s="79">
        <f>'ECE Only'!AJ6</f>
        <v>0</v>
      </c>
      <c r="K8" s="97">
        <f>'At Risk Only'!AG6</f>
        <v>0</v>
      </c>
      <c r="L8" s="16">
        <f>'At Risk Only'!AH6</f>
        <v>0</v>
      </c>
      <c r="M8" s="94">
        <f>'At Risk Only'!AI6</f>
        <v>0</v>
      </c>
      <c r="N8" s="79">
        <f>'At Risk Only'!AJ6</f>
        <v>0</v>
      </c>
      <c r="O8" s="51">
        <f>'CEIS Only'!AG6</f>
        <v>0</v>
      </c>
      <c r="P8" s="16">
        <f>'CEIS Only'!AH6</f>
        <v>0</v>
      </c>
      <c r="Q8" s="94">
        <f>'CEIS Only'!AI6</f>
        <v>0</v>
      </c>
      <c r="R8" s="79">
        <f>'CEIS Only'!AJ6</f>
        <v>0</v>
      </c>
      <c r="S8" s="51">
        <f>'LEP Only'!AG6</f>
        <v>0</v>
      </c>
      <c r="T8" s="16">
        <f>'LEP Only'!AH6</f>
        <v>0</v>
      </c>
      <c r="U8" s="94">
        <f>'LEP Only'!AI6</f>
        <v>0</v>
      </c>
      <c r="V8" s="79">
        <f>'LEP Only'!AJ6</f>
        <v>0</v>
      </c>
    </row>
    <row r="9" spans="1:22" x14ac:dyDescent="0.25">
      <c r="A9" s="7" t="s">
        <v>45</v>
      </c>
      <c r="B9" s="69">
        <v>3</v>
      </c>
      <c r="C9" s="51" t="e">
        <f>'All Students'!#REF!</f>
        <v>#REF!</v>
      </c>
      <c r="D9" s="16" t="e">
        <f>'All Students'!#REF!</f>
        <v>#REF!</v>
      </c>
      <c r="E9" s="93" t="e">
        <f>'All Students'!#REF!</f>
        <v>#REF!</v>
      </c>
      <c r="F9" s="79" t="e">
        <f>'All Students'!#REF!</f>
        <v>#REF!</v>
      </c>
      <c r="G9" s="51">
        <f>'ECE Only'!AG7</f>
        <v>0</v>
      </c>
      <c r="H9" s="16">
        <f>'ECE Only'!AH7</f>
        <v>0</v>
      </c>
      <c r="I9" s="94">
        <f>'ECE Only'!AI7</f>
        <v>0</v>
      </c>
      <c r="J9" s="79">
        <f>'ECE Only'!AJ7</f>
        <v>0</v>
      </c>
      <c r="K9" s="97">
        <f>'At Risk Only'!AG7</f>
        <v>0</v>
      </c>
      <c r="L9" s="16">
        <f>'At Risk Only'!AH7</f>
        <v>0</v>
      </c>
      <c r="M9" s="94">
        <f>'At Risk Only'!AI7</f>
        <v>0</v>
      </c>
      <c r="N9" s="79">
        <f>'At Risk Only'!AJ7</f>
        <v>0</v>
      </c>
      <c r="O9" s="51">
        <f>'CEIS Only'!AG7</f>
        <v>0</v>
      </c>
      <c r="P9" s="16">
        <f>'CEIS Only'!AH7</f>
        <v>0</v>
      </c>
      <c r="Q9" s="94">
        <f>'CEIS Only'!AI7</f>
        <v>0</v>
      </c>
      <c r="R9" s="79">
        <f>'CEIS Only'!AJ7</f>
        <v>0</v>
      </c>
      <c r="S9" s="51">
        <f>'LEP Only'!AG7</f>
        <v>0</v>
      </c>
      <c r="T9" s="16">
        <f>'LEP Only'!AH7</f>
        <v>0</v>
      </c>
      <c r="U9" s="94">
        <f>'LEP Only'!AI7</f>
        <v>0</v>
      </c>
      <c r="V9" s="79">
        <f>'LEP Only'!AJ7</f>
        <v>0</v>
      </c>
    </row>
    <row r="10" spans="1:22" x14ac:dyDescent="0.25">
      <c r="A10" s="7" t="s">
        <v>45</v>
      </c>
      <c r="B10" s="69">
        <v>4</v>
      </c>
      <c r="C10" s="51" t="e">
        <f>'All Students'!#REF!</f>
        <v>#REF!</v>
      </c>
      <c r="D10" s="16" t="e">
        <f>'All Students'!#REF!</f>
        <v>#REF!</v>
      </c>
      <c r="E10" s="93" t="e">
        <f>'All Students'!#REF!</f>
        <v>#REF!</v>
      </c>
      <c r="F10" s="79" t="e">
        <f>'All Students'!#REF!</f>
        <v>#REF!</v>
      </c>
      <c r="G10" s="51">
        <f>'ECE Only'!AG8</f>
        <v>0</v>
      </c>
      <c r="H10" s="16">
        <f>'ECE Only'!AH8</f>
        <v>0</v>
      </c>
      <c r="I10" s="94">
        <f>'ECE Only'!AI8</f>
        <v>0</v>
      </c>
      <c r="J10" s="79">
        <f>'ECE Only'!AJ8</f>
        <v>0</v>
      </c>
      <c r="K10" s="97">
        <f>'At Risk Only'!AG8</f>
        <v>0</v>
      </c>
      <c r="L10" s="16">
        <f>'At Risk Only'!AH8</f>
        <v>0</v>
      </c>
      <c r="M10" s="94">
        <f>'At Risk Only'!AI8</f>
        <v>0</v>
      </c>
      <c r="N10" s="79">
        <f>'At Risk Only'!AJ8</f>
        <v>0</v>
      </c>
      <c r="O10" s="51">
        <f>'CEIS Only'!AG8</f>
        <v>0</v>
      </c>
      <c r="P10" s="16">
        <f>'CEIS Only'!AH8</f>
        <v>0</v>
      </c>
      <c r="Q10" s="94">
        <f>'CEIS Only'!AI8</f>
        <v>0</v>
      </c>
      <c r="R10" s="79">
        <f>'CEIS Only'!AJ8</f>
        <v>0</v>
      </c>
      <c r="S10" s="51">
        <f>'LEP Only'!AG8</f>
        <v>0</v>
      </c>
      <c r="T10" s="16">
        <f>'LEP Only'!AH8</f>
        <v>0</v>
      </c>
      <c r="U10" s="94">
        <f>'LEP Only'!AI8</f>
        <v>0</v>
      </c>
      <c r="V10" s="79">
        <f>'LEP Only'!AJ8</f>
        <v>0</v>
      </c>
    </row>
    <row r="11" spans="1:22" ht="15.75" thickBot="1" x14ac:dyDescent="0.3">
      <c r="A11" s="32" t="s">
        <v>45</v>
      </c>
      <c r="B11" s="90">
        <v>5</v>
      </c>
      <c r="C11" s="52" t="e">
        <f>'All Students'!#REF!</f>
        <v>#REF!</v>
      </c>
      <c r="D11" s="18" t="e">
        <f>'All Students'!#REF!</f>
        <v>#REF!</v>
      </c>
      <c r="E11" s="95" t="e">
        <f>'All Students'!#REF!</f>
        <v>#REF!</v>
      </c>
      <c r="F11" s="80" t="e">
        <f>'All Students'!#REF!</f>
        <v>#REF!</v>
      </c>
      <c r="G11" s="52">
        <f>'ECE Only'!AG9</f>
        <v>0</v>
      </c>
      <c r="H11" s="18">
        <f>'ECE Only'!AH9</f>
        <v>0</v>
      </c>
      <c r="I11" s="96">
        <f>'ECE Only'!AI9</f>
        <v>0</v>
      </c>
      <c r="J11" s="80">
        <f>'ECE Only'!AJ9</f>
        <v>0</v>
      </c>
      <c r="K11" s="98">
        <f>'At Risk Only'!AG9</f>
        <v>0</v>
      </c>
      <c r="L11" s="18">
        <f>'At Risk Only'!AH9</f>
        <v>0</v>
      </c>
      <c r="M11" s="96">
        <f>'At Risk Only'!AI9</f>
        <v>0</v>
      </c>
      <c r="N11" s="80">
        <f>'At Risk Only'!AJ9</f>
        <v>0</v>
      </c>
      <c r="O11" s="52">
        <f>'CEIS Only'!AG9</f>
        <v>0</v>
      </c>
      <c r="P11" s="18">
        <f>'CEIS Only'!AH9</f>
        <v>0</v>
      </c>
      <c r="Q11" s="96">
        <f>'CEIS Only'!AI9</f>
        <v>0</v>
      </c>
      <c r="R11" s="80">
        <f>'CEIS Only'!AJ9</f>
        <v>0</v>
      </c>
      <c r="S11" s="52">
        <f>'LEP Only'!AG9</f>
        <v>0</v>
      </c>
      <c r="T11" s="18">
        <f>'LEP Only'!AH9</f>
        <v>0</v>
      </c>
      <c r="U11" s="96">
        <f>'LEP Only'!AI9</f>
        <v>0</v>
      </c>
      <c r="V11" s="80">
        <f>'LEP Only'!AJ9</f>
        <v>0</v>
      </c>
    </row>
    <row r="12" spans="1:22" ht="16.5" thickTop="1" thickBot="1" x14ac:dyDescent="0.3">
      <c r="A12" s="34" t="s">
        <v>45</v>
      </c>
      <c r="B12" s="91" t="s">
        <v>3</v>
      </c>
      <c r="C12" s="53">
        <f>'All Students'!X5</f>
        <v>0</v>
      </c>
      <c r="D12" s="37" t="e">
        <f>'All Students'!Y5</f>
        <v>#REF!</v>
      </c>
      <c r="E12" s="101" t="e">
        <f>'All Students'!Z5</f>
        <v>#REF!</v>
      </c>
      <c r="F12" s="81" t="e">
        <f>'All Students'!AA5</f>
        <v>#REF!</v>
      </c>
      <c r="G12" s="53">
        <f>'ECE Only'!AG10</f>
        <v>0</v>
      </c>
      <c r="H12" s="37">
        <f>'ECE Only'!AH10</f>
        <v>0</v>
      </c>
      <c r="I12" s="104">
        <f>'ECE Only'!AI10</f>
        <v>0</v>
      </c>
      <c r="J12" s="81">
        <f>'ECE Only'!AJ10</f>
        <v>0</v>
      </c>
      <c r="K12" s="106">
        <f>'At Risk Only'!AG10</f>
        <v>0</v>
      </c>
      <c r="L12" s="37">
        <f>'At Risk Only'!AH10</f>
        <v>0</v>
      </c>
      <c r="M12" s="104">
        <f>'At Risk Only'!AI10</f>
        <v>0</v>
      </c>
      <c r="N12" s="81">
        <f>'At Risk Only'!AJ10</f>
        <v>0</v>
      </c>
      <c r="O12" s="53">
        <f>'CEIS Only'!AG10</f>
        <v>0</v>
      </c>
      <c r="P12" s="37">
        <f>'CEIS Only'!AH10</f>
        <v>0</v>
      </c>
      <c r="Q12" s="104">
        <f>'CEIS Only'!AI10</f>
        <v>0</v>
      </c>
      <c r="R12" s="81">
        <f>'CEIS Only'!AJ10</f>
        <v>0</v>
      </c>
      <c r="S12" s="53">
        <f>'LEP Only'!AG10</f>
        <v>0</v>
      </c>
      <c r="T12" s="37">
        <f>'LEP Only'!AH10</f>
        <v>0</v>
      </c>
      <c r="U12" s="104">
        <f>'LEP Only'!AI10</f>
        <v>0</v>
      </c>
      <c r="V12" s="81">
        <f>'LEP Only'!AJ10</f>
        <v>0</v>
      </c>
    </row>
    <row r="13" spans="1:22" x14ac:dyDescent="0.25">
      <c r="A13" s="5" t="s">
        <v>46</v>
      </c>
      <c r="B13" s="89" t="s">
        <v>2</v>
      </c>
      <c r="C13" s="57" t="e">
        <f>'All Students'!#REF!</f>
        <v>#REF!</v>
      </c>
      <c r="D13" s="36" t="e">
        <f>'All Students'!#REF!</f>
        <v>#REF!</v>
      </c>
      <c r="E13" s="100" t="e">
        <f>'All Students'!#REF!</f>
        <v>#REF!</v>
      </c>
      <c r="F13" s="78" t="e">
        <f>'All Students'!#REF!</f>
        <v>#REF!</v>
      </c>
      <c r="G13" s="57">
        <f>'ECE Only'!AG11</f>
        <v>0</v>
      </c>
      <c r="H13" s="36">
        <f>'ECE Only'!AH11</f>
        <v>0</v>
      </c>
      <c r="I13" s="103">
        <f>'ECE Only'!AI11</f>
        <v>0</v>
      </c>
      <c r="J13" s="78">
        <f>'ECE Only'!AJ11</f>
        <v>0</v>
      </c>
      <c r="K13" s="57">
        <f>'At Risk Only'!AG11</f>
        <v>0</v>
      </c>
      <c r="L13" s="36">
        <f>'At Risk Only'!AH11</f>
        <v>0</v>
      </c>
      <c r="M13" s="103">
        <f>'At Risk Only'!AI11</f>
        <v>0</v>
      </c>
      <c r="N13" s="78">
        <f>'At Risk Only'!AJ11</f>
        <v>0</v>
      </c>
      <c r="O13" s="57">
        <f>'CEIS Only'!AG11</f>
        <v>0</v>
      </c>
      <c r="P13" s="36">
        <f>'CEIS Only'!AH11</f>
        <v>0</v>
      </c>
      <c r="Q13" s="103">
        <f>'CEIS Only'!AI11</f>
        <v>0</v>
      </c>
      <c r="R13" s="78">
        <f>'CEIS Only'!AJ11</f>
        <v>0</v>
      </c>
      <c r="S13" s="57">
        <f>'LEP Only'!AG11</f>
        <v>0</v>
      </c>
      <c r="T13" s="36">
        <f>'LEP Only'!AH11</f>
        <v>0</v>
      </c>
      <c r="U13" s="103">
        <f>'LEP Only'!AI11</f>
        <v>0</v>
      </c>
      <c r="V13" s="78">
        <f>'LEP Only'!AJ11</f>
        <v>0</v>
      </c>
    </row>
    <row r="14" spans="1:22" x14ac:dyDescent="0.25">
      <c r="A14" s="7" t="s">
        <v>46</v>
      </c>
      <c r="B14" s="69">
        <v>1</v>
      </c>
      <c r="C14" s="51" t="e">
        <f>'All Students'!#REF!</f>
        <v>#REF!</v>
      </c>
      <c r="D14" s="16" t="e">
        <f>'All Students'!#REF!</f>
        <v>#REF!</v>
      </c>
      <c r="E14" s="93" t="e">
        <f>'All Students'!#REF!</f>
        <v>#REF!</v>
      </c>
      <c r="F14" s="79" t="e">
        <f>'All Students'!#REF!</f>
        <v>#REF!</v>
      </c>
      <c r="G14" s="51">
        <f>'ECE Only'!AG12</f>
        <v>0</v>
      </c>
      <c r="H14" s="16">
        <f>'ECE Only'!AH12</f>
        <v>0</v>
      </c>
      <c r="I14" s="94">
        <f>'ECE Only'!AI12</f>
        <v>0</v>
      </c>
      <c r="J14" s="79">
        <f>'ECE Only'!AJ12</f>
        <v>0</v>
      </c>
      <c r="K14" s="51">
        <f>'At Risk Only'!AG12</f>
        <v>0</v>
      </c>
      <c r="L14" s="16">
        <f>'At Risk Only'!AH12</f>
        <v>0</v>
      </c>
      <c r="M14" s="94">
        <f>'At Risk Only'!AI12</f>
        <v>0</v>
      </c>
      <c r="N14" s="79">
        <f>'At Risk Only'!AJ12</f>
        <v>0</v>
      </c>
      <c r="O14" s="51">
        <f>'CEIS Only'!AG12</f>
        <v>0</v>
      </c>
      <c r="P14" s="16">
        <f>'CEIS Only'!AH12</f>
        <v>0</v>
      </c>
      <c r="Q14" s="94">
        <f>'CEIS Only'!AI12</f>
        <v>0</v>
      </c>
      <c r="R14" s="79">
        <f>'CEIS Only'!AJ12</f>
        <v>0</v>
      </c>
      <c r="S14" s="51">
        <f>'LEP Only'!AG12</f>
        <v>0</v>
      </c>
      <c r="T14" s="16">
        <f>'LEP Only'!AH12</f>
        <v>0</v>
      </c>
      <c r="U14" s="94">
        <f>'LEP Only'!AI12</f>
        <v>0</v>
      </c>
      <c r="V14" s="79">
        <f>'LEP Only'!AJ12</f>
        <v>0</v>
      </c>
    </row>
    <row r="15" spans="1:22" x14ac:dyDescent="0.25">
      <c r="A15" s="7" t="s">
        <v>46</v>
      </c>
      <c r="B15" s="69">
        <v>2</v>
      </c>
      <c r="C15" s="51" t="e">
        <f>'All Students'!#REF!</f>
        <v>#REF!</v>
      </c>
      <c r="D15" s="16" t="e">
        <f>'All Students'!#REF!</f>
        <v>#REF!</v>
      </c>
      <c r="E15" s="93" t="e">
        <f>'All Students'!#REF!</f>
        <v>#REF!</v>
      </c>
      <c r="F15" s="79" t="e">
        <f>'All Students'!#REF!</f>
        <v>#REF!</v>
      </c>
      <c r="G15" s="51">
        <f>'ECE Only'!AG13</f>
        <v>0</v>
      </c>
      <c r="H15" s="16">
        <f>'ECE Only'!AH13</f>
        <v>0</v>
      </c>
      <c r="I15" s="94">
        <f>'ECE Only'!AI13</f>
        <v>0</v>
      </c>
      <c r="J15" s="79">
        <f>'ECE Only'!AJ13</f>
        <v>0</v>
      </c>
      <c r="K15" s="51">
        <f>'At Risk Only'!AG13</f>
        <v>0</v>
      </c>
      <c r="L15" s="16">
        <f>'At Risk Only'!AH13</f>
        <v>0</v>
      </c>
      <c r="M15" s="94">
        <f>'At Risk Only'!AI13</f>
        <v>0</v>
      </c>
      <c r="N15" s="79">
        <f>'At Risk Only'!AJ13</f>
        <v>0</v>
      </c>
      <c r="O15" s="51">
        <f>'CEIS Only'!AG13</f>
        <v>0</v>
      </c>
      <c r="P15" s="16">
        <f>'CEIS Only'!AH13</f>
        <v>0</v>
      </c>
      <c r="Q15" s="94">
        <f>'CEIS Only'!AI13</f>
        <v>0</v>
      </c>
      <c r="R15" s="79">
        <f>'CEIS Only'!AJ13</f>
        <v>0</v>
      </c>
      <c r="S15" s="51">
        <f>'LEP Only'!AG13</f>
        <v>0</v>
      </c>
      <c r="T15" s="16">
        <f>'LEP Only'!AH13</f>
        <v>0</v>
      </c>
      <c r="U15" s="94">
        <f>'LEP Only'!AI13</f>
        <v>0</v>
      </c>
      <c r="V15" s="79">
        <f>'LEP Only'!AJ13</f>
        <v>0</v>
      </c>
    </row>
    <row r="16" spans="1:22" x14ac:dyDescent="0.25">
      <c r="A16" s="7" t="s">
        <v>46</v>
      </c>
      <c r="B16" s="69">
        <v>3</v>
      </c>
      <c r="C16" s="51" t="e">
        <f>'All Students'!#REF!</f>
        <v>#REF!</v>
      </c>
      <c r="D16" s="16" t="e">
        <f>'All Students'!#REF!</f>
        <v>#REF!</v>
      </c>
      <c r="E16" s="93" t="e">
        <f>'All Students'!#REF!</f>
        <v>#REF!</v>
      </c>
      <c r="F16" s="79" t="e">
        <f>'All Students'!#REF!</f>
        <v>#REF!</v>
      </c>
      <c r="G16" s="51">
        <f>'ECE Only'!AG14</f>
        <v>0</v>
      </c>
      <c r="H16" s="16">
        <f>'ECE Only'!AH14</f>
        <v>0</v>
      </c>
      <c r="I16" s="94">
        <f>'ECE Only'!AI14</f>
        <v>0</v>
      </c>
      <c r="J16" s="79">
        <f>'ECE Only'!AJ14</f>
        <v>0</v>
      </c>
      <c r="K16" s="51">
        <f>'At Risk Only'!AG14</f>
        <v>0</v>
      </c>
      <c r="L16" s="16">
        <f>'At Risk Only'!AH14</f>
        <v>0</v>
      </c>
      <c r="M16" s="94">
        <f>'At Risk Only'!AI14</f>
        <v>0</v>
      </c>
      <c r="N16" s="79">
        <f>'At Risk Only'!AJ14</f>
        <v>0</v>
      </c>
      <c r="O16" s="51">
        <f>'CEIS Only'!AG14</f>
        <v>0</v>
      </c>
      <c r="P16" s="16">
        <f>'CEIS Only'!AH14</f>
        <v>0</v>
      </c>
      <c r="Q16" s="94">
        <f>'CEIS Only'!AI14</f>
        <v>0</v>
      </c>
      <c r="R16" s="79">
        <f>'CEIS Only'!AJ14</f>
        <v>0</v>
      </c>
      <c r="S16" s="51">
        <f>'LEP Only'!AG14</f>
        <v>0</v>
      </c>
      <c r="T16" s="16">
        <f>'LEP Only'!AH14</f>
        <v>0</v>
      </c>
      <c r="U16" s="94">
        <f>'LEP Only'!AI14</f>
        <v>0</v>
      </c>
      <c r="V16" s="79">
        <f>'LEP Only'!AJ14</f>
        <v>0</v>
      </c>
    </row>
    <row r="17" spans="1:22" x14ac:dyDescent="0.25">
      <c r="A17" s="7" t="s">
        <v>46</v>
      </c>
      <c r="B17" s="69">
        <v>4</v>
      </c>
      <c r="C17" s="51" t="e">
        <f>'All Students'!#REF!</f>
        <v>#REF!</v>
      </c>
      <c r="D17" s="16" t="e">
        <f>'All Students'!#REF!</f>
        <v>#REF!</v>
      </c>
      <c r="E17" s="93" t="e">
        <f>'All Students'!#REF!</f>
        <v>#REF!</v>
      </c>
      <c r="F17" s="79" t="e">
        <f>'All Students'!#REF!</f>
        <v>#REF!</v>
      </c>
      <c r="G17" s="51">
        <f>'ECE Only'!AG15</f>
        <v>0</v>
      </c>
      <c r="H17" s="16">
        <f>'ECE Only'!AH15</f>
        <v>0</v>
      </c>
      <c r="I17" s="94">
        <f>'ECE Only'!AI15</f>
        <v>0</v>
      </c>
      <c r="J17" s="79">
        <f>'ECE Only'!AJ15</f>
        <v>0</v>
      </c>
      <c r="K17" s="51">
        <f>'At Risk Only'!AG15</f>
        <v>0</v>
      </c>
      <c r="L17" s="16">
        <f>'At Risk Only'!AH15</f>
        <v>0</v>
      </c>
      <c r="M17" s="94">
        <f>'At Risk Only'!AI15</f>
        <v>0</v>
      </c>
      <c r="N17" s="79">
        <f>'At Risk Only'!AJ15</f>
        <v>0</v>
      </c>
      <c r="O17" s="51">
        <f>'CEIS Only'!AG15</f>
        <v>0</v>
      </c>
      <c r="P17" s="16">
        <f>'CEIS Only'!AH15</f>
        <v>0</v>
      </c>
      <c r="Q17" s="94">
        <f>'CEIS Only'!AI15</f>
        <v>0</v>
      </c>
      <c r="R17" s="79">
        <f>'CEIS Only'!AJ15</f>
        <v>0</v>
      </c>
      <c r="S17" s="51">
        <f>'LEP Only'!AG15</f>
        <v>0</v>
      </c>
      <c r="T17" s="16">
        <f>'LEP Only'!AH15</f>
        <v>0</v>
      </c>
      <c r="U17" s="94">
        <f>'LEP Only'!AI15</f>
        <v>0</v>
      </c>
      <c r="V17" s="79">
        <f>'LEP Only'!AJ15</f>
        <v>0</v>
      </c>
    </row>
    <row r="18" spans="1:22" ht="15.75" thickBot="1" x14ac:dyDescent="0.3">
      <c r="A18" s="32" t="s">
        <v>46</v>
      </c>
      <c r="B18" s="90">
        <v>5</v>
      </c>
      <c r="C18" s="52" t="e">
        <f>'All Students'!#REF!</f>
        <v>#REF!</v>
      </c>
      <c r="D18" s="18" t="e">
        <f>'All Students'!#REF!</f>
        <v>#REF!</v>
      </c>
      <c r="E18" s="95" t="e">
        <f>'All Students'!#REF!</f>
        <v>#REF!</v>
      </c>
      <c r="F18" s="80" t="e">
        <f>'All Students'!#REF!</f>
        <v>#REF!</v>
      </c>
      <c r="G18" s="52">
        <f>'ECE Only'!AG16</f>
        <v>0</v>
      </c>
      <c r="H18" s="18">
        <f>'ECE Only'!AH16</f>
        <v>0</v>
      </c>
      <c r="I18" s="96">
        <f>'ECE Only'!AI16</f>
        <v>0</v>
      </c>
      <c r="J18" s="80">
        <f>'ECE Only'!AJ16</f>
        <v>0</v>
      </c>
      <c r="K18" s="52">
        <f>'At Risk Only'!AG16</f>
        <v>0</v>
      </c>
      <c r="L18" s="18">
        <f>'At Risk Only'!AH16</f>
        <v>0</v>
      </c>
      <c r="M18" s="96">
        <f>'At Risk Only'!AI16</f>
        <v>0</v>
      </c>
      <c r="N18" s="80">
        <f>'At Risk Only'!AJ16</f>
        <v>0</v>
      </c>
      <c r="O18" s="52">
        <f>'CEIS Only'!AG16</f>
        <v>0</v>
      </c>
      <c r="P18" s="18">
        <f>'CEIS Only'!AH16</f>
        <v>0</v>
      </c>
      <c r="Q18" s="96">
        <f>'CEIS Only'!AI16</f>
        <v>0</v>
      </c>
      <c r="R18" s="80">
        <f>'CEIS Only'!AJ16</f>
        <v>0</v>
      </c>
      <c r="S18" s="52">
        <f>'LEP Only'!AG16</f>
        <v>0</v>
      </c>
      <c r="T18" s="18">
        <f>'LEP Only'!AH16</f>
        <v>0</v>
      </c>
      <c r="U18" s="96">
        <f>'LEP Only'!AI16</f>
        <v>0</v>
      </c>
      <c r="V18" s="80">
        <f>'LEP Only'!AJ16</f>
        <v>0</v>
      </c>
    </row>
    <row r="19" spans="1:22" ht="16.5" thickTop="1" thickBot="1" x14ac:dyDescent="0.3">
      <c r="A19" s="34" t="s">
        <v>46</v>
      </c>
      <c r="B19" s="91" t="s">
        <v>3</v>
      </c>
      <c r="C19" s="53" t="e">
        <f>'All Students'!#REF!</f>
        <v>#REF!</v>
      </c>
      <c r="D19" s="37" t="e">
        <f>'All Students'!#REF!</f>
        <v>#REF!</v>
      </c>
      <c r="E19" s="101" t="e">
        <f>'All Students'!#REF!</f>
        <v>#REF!</v>
      </c>
      <c r="F19" s="81" t="e">
        <f>'All Students'!#REF!</f>
        <v>#REF!</v>
      </c>
      <c r="G19" s="53">
        <f>'ECE Only'!AG17</f>
        <v>0</v>
      </c>
      <c r="H19" s="37">
        <f>'ECE Only'!AH17</f>
        <v>0</v>
      </c>
      <c r="I19" s="104">
        <f>'ECE Only'!AI17</f>
        <v>0</v>
      </c>
      <c r="J19" s="81">
        <f>'ECE Only'!AJ17</f>
        <v>0</v>
      </c>
      <c r="K19" s="53">
        <f>'At Risk Only'!AG17</f>
        <v>0</v>
      </c>
      <c r="L19" s="37">
        <f>'At Risk Only'!AH17</f>
        <v>0</v>
      </c>
      <c r="M19" s="104">
        <f>'At Risk Only'!AI17</f>
        <v>0</v>
      </c>
      <c r="N19" s="81">
        <f>'At Risk Only'!AJ17</f>
        <v>0</v>
      </c>
      <c r="O19" s="53">
        <f>'CEIS Only'!AG17</f>
        <v>0</v>
      </c>
      <c r="P19" s="37">
        <f>'CEIS Only'!AH17</f>
        <v>0</v>
      </c>
      <c r="Q19" s="104">
        <f>'CEIS Only'!AI17</f>
        <v>0</v>
      </c>
      <c r="R19" s="81">
        <f>'CEIS Only'!AJ17</f>
        <v>0</v>
      </c>
      <c r="S19" s="53">
        <f>'LEP Only'!AG17</f>
        <v>0</v>
      </c>
      <c r="T19" s="37">
        <f>'LEP Only'!AH17</f>
        <v>0</v>
      </c>
      <c r="U19" s="104">
        <f>'LEP Only'!AI17</f>
        <v>0</v>
      </c>
      <c r="V19" s="81">
        <f>'LEP Only'!AJ17</f>
        <v>0</v>
      </c>
    </row>
    <row r="20" spans="1:22" x14ac:dyDescent="0.25">
      <c r="A20" s="5" t="s">
        <v>68</v>
      </c>
      <c r="B20" s="89" t="s">
        <v>2</v>
      </c>
      <c r="C20" s="57" t="e">
        <f>'All Students'!#REF!</f>
        <v>#REF!</v>
      </c>
      <c r="D20" s="36" t="e">
        <f>'All Students'!#REF!</f>
        <v>#REF!</v>
      </c>
      <c r="E20" s="100" t="e">
        <f>'All Students'!#REF!</f>
        <v>#REF!</v>
      </c>
      <c r="F20" s="78" t="e">
        <f>'All Students'!#REF!</f>
        <v>#REF!</v>
      </c>
      <c r="G20" s="57">
        <f>'ECE Only'!AG18</f>
        <v>0</v>
      </c>
      <c r="H20" s="36">
        <f>'ECE Only'!AH18</f>
        <v>0</v>
      </c>
      <c r="I20" s="103">
        <f>'ECE Only'!AI18</f>
        <v>0</v>
      </c>
      <c r="J20" s="78">
        <f>'ECE Only'!AJ18</f>
        <v>0</v>
      </c>
      <c r="K20" s="57">
        <f>'At Risk Only'!AG18</f>
        <v>0</v>
      </c>
      <c r="L20" s="36">
        <f>'At Risk Only'!AH18</f>
        <v>0</v>
      </c>
      <c r="M20" s="103">
        <f>'At Risk Only'!AI18</f>
        <v>0</v>
      </c>
      <c r="N20" s="78">
        <f>'At Risk Only'!AJ18</f>
        <v>0</v>
      </c>
      <c r="O20" s="57">
        <f>'CEIS Only'!AG18</f>
        <v>0</v>
      </c>
      <c r="P20" s="36">
        <f>'CEIS Only'!AH18</f>
        <v>0</v>
      </c>
      <c r="Q20" s="103">
        <f>'CEIS Only'!AI18</f>
        <v>0</v>
      </c>
      <c r="R20" s="78">
        <f>'CEIS Only'!AJ18</f>
        <v>0</v>
      </c>
      <c r="S20" s="57">
        <f>'LEP Only'!AG18</f>
        <v>0</v>
      </c>
      <c r="T20" s="36">
        <f>'LEP Only'!AH18</f>
        <v>0</v>
      </c>
      <c r="U20" s="103">
        <f>'LEP Only'!AI18</f>
        <v>0</v>
      </c>
      <c r="V20" s="78">
        <f>'LEP Only'!AJ18</f>
        <v>0</v>
      </c>
    </row>
    <row r="21" spans="1:22" x14ac:dyDescent="0.25">
      <c r="A21" s="7" t="s">
        <v>68</v>
      </c>
      <c r="B21" s="69">
        <v>1</v>
      </c>
      <c r="C21" s="51" t="e">
        <f>'All Students'!#REF!</f>
        <v>#REF!</v>
      </c>
      <c r="D21" s="16" t="e">
        <f>'All Students'!#REF!</f>
        <v>#REF!</v>
      </c>
      <c r="E21" s="93" t="e">
        <f>'All Students'!#REF!</f>
        <v>#REF!</v>
      </c>
      <c r="F21" s="79" t="e">
        <f>'All Students'!#REF!</f>
        <v>#REF!</v>
      </c>
      <c r="G21" s="51">
        <f>'ECE Only'!AG19</f>
        <v>0</v>
      </c>
      <c r="H21" s="16">
        <f>'ECE Only'!AH19</f>
        <v>0</v>
      </c>
      <c r="I21" s="94">
        <f>'ECE Only'!AI19</f>
        <v>0</v>
      </c>
      <c r="J21" s="79">
        <f>'ECE Only'!AJ19</f>
        <v>0</v>
      </c>
      <c r="K21" s="51">
        <f>'At Risk Only'!AG19</f>
        <v>0</v>
      </c>
      <c r="L21" s="16">
        <f>'At Risk Only'!AH19</f>
        <v>0</v>
      </c>
      <c r="M21" s="94">
        <f>'At Risk Only'!AI19</f>
        <v>0</v>
      </c>
      <c r="N21" s="79">
        <f>'At Risk Only'!AJ19</f>
        <v>0</v>
      </c>
      <c r="O21" s="51">
        <f>'CEIS Only'!AG19</f>
        <v>0</v>
      </c>
      <c r="P21" s="16">
        <f>'CEIS Only'!AH19</f>
        <v>0</v>
      </c>
      <c r="Q21" s="94">
        <f>'CEIS Only'!AI19</f>
        <v>0</v>
      </c>
      <c r="R21" s="79">
        <f>'CEIS Only'!AJ19</f>
        <v>0</v>
      </c>
      <c r="S21" s="51">
        <f>'LEP Only'!AG19</f>
        <v>0</v>
      </c>
      <c r="T21" s="16">
        <f>'LEP Only'!AH19</f>
        <v>0</v>
      </c>
      <c r="U21" s="94">
        <f>'LEP Only'!AI19</f>
        <v>0</v>
      </c>
      <c r="V21" s="79">
        <f>'LEP Only'!AJ19</f>
        <v>0</v>
      </c>
    </row>
    <row r="22" spans="1:22" x14ac:dyDescent="0.25">
      <c r="A22" s="7" t="s">
        <v>68</v>
      </c>
      <c r="B22" s="69">
        <v>2</v>
      </c>
      <c r="C22" s="51" t="e">
        <f>'All Students'!#REF!</f>
        <v>#REF!</v>
      </c>
      <c r="D22" s="16" t="e">
        <f>'All Students'!#REF!</f>
        <v>#REF!</v>
      </c>
      <c r="E22" s="93" t="e">
        <f>'All Students'!#REF!</f>
        <v>#REF!</v>
      </c>
      <c r="F22" s="79" t="e">
        <f>'All Students'!#REF!</f>
        <v>#REF!</v>
      </c>
      <c r="G22" s="51">
        <f>'ECE Only'!AG20</f>
        <v>0</v>
      </c>
      <c r="H22" s="16">
        <f>'ECE Only'!AH20</f>
        <v>0</v>
      </c>
      <c r="I22" s="94">
        <f>'ECE Only'!AI20</f>
        <v>0</v>
      </c>
      <c r="J22" s="79">
        <f>'ECE Only'!AJ20</f>
        <v>0</v>
      </c>
      <c r="K22" s="51">
        <f>'At Risk Only'!AG20</f>
        <v>0</v>
      </c>
      <c r="L22" s="16">
        <f>'At Risk Only'!AH20</f>
        <v>0</v>
      </c>
      <c r="M22" s="94">
        <f>'At Risk Only'!AI20</f>
        <v>0</v>
      </c>
      <c r="N22" s="79">
        <f>'At Risk Only'!AJ20</f>
        <v>0</v>
      </c>
      <c r="O22" s="51">
        <f>'CEIS Only'!AG20</f>
        <v>0</v>
      </c>
      <c r="P22" s="16">
        <f>'CEIS Only'!AH20</f>
        <v>0</v>
      </c>
      <c r="Q22" s="94">
        <f>'CEIS Only'!AI20</f>
        <v>0</v>
      </c>
      <c r="R22" s="79">
        <f>'CEIS Only'!AJ20</f>
        <v>0</v>
      </c>
      <c r="S22" s="51">
        <f>'LEP Only'!AG20</f>
        <v>0</v>
      </c>
      <c r="T22" s="16">
        <f>'LEP Only'!AH20</f>
        <v>0</v>
      </c>
      <c r="U22" s="94">
        <f>'LEP Only'!AI20</f>
        <v>0</v>
      </c>
      <c r="V22" s="79">
        <f>'LEP Only'!AJ20</f>
        <v>0</v>
      </c>
    </row>
    <row r="23" spans="1:22" x14ac:dyDescent="0.25">
      <c r="A23" s="7" t="s">
        <v>68</v>
      </c>
      <c r="B23" s="69">
        <v>3</v>
      </c>
      <c r="C23" s="51" t="e">
        <f>'All Students'!#REF!</f>
        <v>#REF!</v>
      </c>
      <c r="D23" s="16" t="e">
        <f>'All Students'!#REF!</f>
        <v>#REF!</v>
      </c>
      <c r="E23" s="93" t="e">
        <f>'All Students'!#REF!</f>
        <v>#REF!</v>
      </c>
      <c r="F23" s="79" t="e">
        <f>'All Students'!#REF!</f>
        <v>#REF!</v>
      </c>
      <c r="G23" s="51">
        <f>'ECE Only'!AG21</f>
        <v>0</v>
      </c>
      <c r="H23" s="16">
        <f>'ECE Only'!AH21</f>
        <v>0</v>
      </c>
      <c r="I23" s="94">
        <f>'ECE Only'!AI21</f>
        <v>0</v>
      </c>
      <c r="J23" s="79">
        <f>'ECE Only'!AJ21</f>
        <v>0</v>
      </c>
      <c r="K23" s="51">
        <f>'At Risk Only'!AG21</f>
        <v>0</v>
      </c>
      <c r="L23" s="16">
        <f>'At Risk Only'!AH21</f>
        <v>0</v>
      </c>
      <c r="M23" s="94">
        <f>'At Risk Only'!AI21</f>
        <v>0</v>
      </c>
      <c r="N23" s="79">
        <f>'At Risk Only'!AJ21</f>
        <v>0</v>
      </c>
      <c r="O23" s="51">
        <f>'CEIS Only'!AG21</f>
        <v>0</v>
      </c>
      <c r="P23" s="16">
        <f>'CEIS Only'!AH21</f>
        <v>0</v>
      </c>
      <c r="Q23" s="94">
        <f>'CEIS Only'!AI21</f>
        <v>0</v>
      </c>
      <c r="R23" s="79">
        <f>'CEIS Only'!AJ21</f>
        <v>0</v>
      </c>
      <c r="S23" s="51">
        <f>'LEP Only'!AG21</f>
        <v>0</v>
      </c>
      <c r="T23" s="16">
        <f>'LEP Only'!AH21</f>
        <v>0</v>
      </c>
      <c r="U23" s="94">
        <f>'LEP Only'!AI21</f>
        <v>0</v>
      </c>
      <c r="V23" s="79">
        <f>'LEP Only'!AJ21</f>
        <v>0</v>
      </c>
    </row>
    <row r="24" spans="1:22" x14ac:dyDescent="0.25">
      <c r="A24" s="7" t="s">
        <v>68</v>
      </c>
      <c r="B24" s="69">
        <v>4</v>
      </c>
      <c r="C24" s="51" t="e">
        <f>'All Students'!#REF!</f>
        <v>#REF!</v>
      </c>
      <c r="D24" s="16" t="e">
        <f>'All Students'!#REF!</f>
        <v>#REF!</v>
      </c>
      <c r="E24" s="93" t="e">
        <f>'All Students'!#REF!</f>
        <v>#REF!</v>
      </c>
      <c r="F24" s="79" t="e">
        <f>'All Students'!#REF!</f>
        <v>#REF!</v>
      </c>
      <c r="G24" s="51">
        <f>'ECE Only'!AG22</f>
        <v>0</v>
      </c>
      <c r="H24" s="16">
        <f>'ECE Only'!AH22</f>
        <v>0</v>
      </c>
      <c r="I24" s="94">
        <f>'ECE Only'!AI22</f>
        <v>0</v>
      </c>
      <c r="J24" s="79">
        <f>'ECE Only'!AJ22</f>
        <v>0</v>
      </c>
      <c r="K24" s="51">
        <f>'At Risk Only'!AG22</f>
        <v>0</v>
      </c>
      <c r="L24" s="16">
        <f>'At Risk Only'!AH22</f>
        <v>0</v>
      </c>
      <c r="M24" s="94">
        <f>'At Risk Only'!AI22</f>
        <v>0</v>
      </c>
      <c r="N24" s="79">
        <f>'At Risk Only'!AJ22</f>
        <v>0</v>
      </c>
      <c r="O24" s="51">
        <f>'CEIS Only'!AG22</f>
        <v>0</v>
      </c>
      <c r="P24" s="16">
        <f>'CEIS Only'!AH22</f>
        <v>0</v>
      </c>
      <c r="Q24" s="94">
        <f>'CEIS Only'!AI22</f>
        <v>0</v>
      </c>
      <c r="R24" s="79">
        <f>'CEIS Only'!AJ22</f>
        <v>0</v>
      </c>
      <c r="S24" s="51">
        <f>'LEP Only'!AG22</f>
        <v>0</v>
      </c>
      <c r="T24" s="16">
        <f>'LEP Only'!AH22</f>
        <v>0</v>
      </c>
      <c r="U24" s="94">
        <f>'LEP Only'!AI22</f>
        <v>0</v>
      </c>
      <c r="V24" s="79">
        <f>'LEP Only'!AJ22</f>
        <v>0</v>
      </c>
    </row>
    <row r="25" spans="1:22" ht="15.75" thickBot="1" x14ac:dyDescent="0.3">
      <c r="A25" s="32" t="s">
        <v>68</v>
      </c>
      <c r="B25" s="90">
        <v>5</v>
      </c>
      <c r="C25" s="52" t="e">
        <f>'All Students'!#REF!</f>
        <v>#REF!</v>
      </c>
      <c r="D25" s="18" t="e">
        <f>'All Students'!#REF!</f>
        <v>#REF!</v>
      </c>
      <c r="E25" s="95" t="e">
        <f>'All Students'!#REF!</f>
        <v>#REF!</v>
      </c>
      <c r="F25" s="80" t="e">
        <f>'All Students'!#REF!</f>
        <v>#REF!</v>
      </c>
      <c r="G25" s="52">
        <f>'ECE Only'!AG23</f>
        <v>0</v>
      </c>
      <c r="H25" s="18">
        <f>'ECE Only'!AH23</f>
        <v>0</v>
      </c>
      <c r="I25" s="96">
        <f>'ECE Only'!AI23</f>
        <v>0</v>
      </c>
      <c r="J25" s="80">
        <f>'ECE Only'!AJ23</f>
        <v>0</v>
      </c>
      <c r="K25" s="52">
        <f>'At Risk Only'!AG23</f>
        <v>0</v>
      </c>
      <c r="L25" s="18">
        <f>'At Risk Only'!AH23</f>
        <v>0</v>
      </c>
      <c r="M25" s="96">
        <f>'At Risk Only'!AI23</f>
        <v>0</v>
      </c>
      <c r="N25" s="80">
        <f>'At Risk Only'!AJ23</f>
        <v>0</v>
      </c>
      <c r="O25" s="52">
        <f>'CEIS Only'!AG23</f>
        <v>0</v>
      </c>
      <c r="P25" s="18">
        <f>'CEIS Only'!AH23</f>
        <v>0</v>
      </c>
      <c r="Q25" s="96">
        <f>'CEIS Only'!AI23</f>
        <v>0</v>
      </c>
      <c r="R25" s="80">
        <f>'CEIS Only'!AJ23</f>
        <v>0</v>
      </c>
      <c r="S25" s="52">
        <f>'LEP Only'!AG23</f>
        <v>0</v>
      </c>
      <c r="T25" s="18">
        <f>'LEP Only'!AH23</f>
        <v>0</v>
      </c>
      <c r="U25" s="96">
        <f>'LEP Only'!AI23</f>
        <v>0</v>
      </c>
      <c r="V25" s="80">
        <f>'LEP Only'!AJ23</f>
        <v>0</v>
      </c>
    </row>
    <row r="26" spans="1:22" ht="16.5" thickTop="1" thickBot="1" x14ac:dyDescent="0.3">
      <c r="A26" s="34" t="s">
        <v>68</v>
      </c>
      <c r="B26" s="91" t="s">
        <v>3</v>
      </c>
      <c r="C26" s="53" t="e">
        <f>'All Students'!#REF!</f>
        <v>#REF!</v>
      </c>
      <c r="D26" s="37" t="e">
        <f>'All Students'!#REF!</f>
        <v>#REF!</v>
      </c>
      <c r="E26" s="101" t="e">
        <f>'All Students'!#REF!</f>
        <v>#REF!</v>
      </c>
      <c r="F26" s="81" t="e">
        <f>'All Students'!#REF!</f>
        <v>#REF!</v>
      </c>
      <c r="G26" s="53">
        <f>'ECE Only'!AG24</f>
        <v>0</v>
      </c>
      <c r="H26" s="37">
        <f>'ECE Only'!AH24</f>
        <v>0</v>
      </c>
      <c r="I26" s="104">
        <f>'ECE Only'!AI24</f>
        <v>0</v>
      </c>
      <c r="J26" s="81">
        <f>'ECE Only'!AJ24</f>
        <v>0</v>
      </c>
      <c r="K26" s="53">
        <f>'At Risk Only'!AG24</f>
        <v>0</v>
      </c>
      <c r="L26" s="37">
        <f>'At Risk Only'!AH24</f>
        <v>0</v>
      </c>
      <c r="M26" s="104">
        <f>'At Risk Only'!AI24</f>
        <v>0</v>
      </c>
      <c r="N26" s="81">
        <f>'At Risk Only'!AJ24</f>
        <v>0</v>
      </c>
      <c r="O26" s="53">
        <f>'CEIS Only'!AG24</f>
        <v>0</v>
      </c>
      <c r="P26" s="37">
        <f>'CEIS Only'!AH24</f>
        <v>0</v>
      </c>
      <c r="Q26" s="104">
        <f>'CEIS Only'!AI24</f>
        <v>0</v>
      </c>
      <c r="R26" s="81">
        <f>'CEIS Only'!AJ24</f>
        <v>0</v>
      </c>
      <c r="S26" s="53">
        <f>'LEP Only'!AG24</f>
        <v>0</v>
      </c>
      <c r="T26" s="37">
        <f>'LEP Only'!AH24</f>
        <v>0</v>
      </c>
      <c r="U26" s="104">
        <f>'LEP Only'!AI24</f>
        <v>0</v>
      </c>
      <c r="V26" s="81">
        <f>'LEP Only'!AJ24</f>
        <v>0</v>
      </c>
    </row>
    <row r="27" spans="1:22" x14ac:dyDescent="0.25">
      <c r="A27" s="5" t="s">
        <v>47</v>
      </c>
      <c r="B27" s="89" t="s">
        <v>2</v>
      </c>
      <c r="C27" s="57" t="e">
        <f>'All Students'!#REF!</f>
        <v>#REF!</v>
      </c>
      <c r="D27" s="36" t="e">
        <f>'All Students'!#REF!</f>
        <v>#REF!</v>
      </c>
      <c r="E27" s="100" t="e">
        <f>'All Students'!#REF!</f>
        <v>#REF!</v>
      </c>
      <c r="F27" s="78" t="e">
        <f>'All Students'!#REF!</f>
        <v>#REF!</v>
      </c>
      <c r="G27" s="57">
        <f>'ECE Only'!AG25</f>
        <v>0</v>
      </c>
      <c r="H27" s="36">
        <f>'ECE Only'!AH25</f>
        <v>0</v>
      </c>
      <c r="I27" s="103">
        <f>'ECE Only'!AI25</f>
        <v>0</v>
      </c>
      <c r="J27" s="78">
        <f>'ECE Only'!AJ25</f>
        <v>0</v>
      </c>
      <c r="K27" s="57">
        <f>'At Risk Only'!AG25</f>
        <v>0</v>
      </c>
      <c r="L27" s="36">
        <f>'At Risk Only'!AH25</f>
        <v>0</v>
      </c>
      <c r="M27" s="103">
        <f>'At Risk Only'!AI25</f>
        <v>0</v>
      </c>
      <c r="N27" s="78">
        <f>'At Risk Only'!AJ25</f>
        <v>0</v>
      </c>
      <c r="O27" s="57">
        <f>'CEIS Only'!AG25</f>
        <v>0</v>
      </c>
      <c r="P27" s="36">
        <f>'CEIS Only'!AH25</f>
        <v>0</v>
      </c>
      <c r="Q27" s="103">
        <f>'CEIS Only'!AI25</f>
        <v>0</v>
      </c>
      <c r="R27" s="78">
        <f>'CEIS Only'!AJ25</f>
        <v>0</v>
      </c>
      <c r="S27" s="57">
        <f>'LEP Only'!AG25</f>
        <v>0</v>
      </c>
      <c r="T27" s="36">
        <f>'LEP Only'!AH25</f>
        <v>0</v>
      </c>
      <c r="U27" s="103">
        <f>'LEP Only'!AI25</f>
        <v>0</v>
      </c>
      <c r="V27" s="78">
        <f>'LEP Only'!AJ25</f>
        <v>0</v>
      </c>
    </row>
    <row r="28" spans="1:22" x14ac:dyDescent="0.25">
      <c r="A28" s="7" t="s">
        <v>47</v>
      </c>
      <c r="B28" s="69">
        <v>1</v>
      </c>
      <c r="C28" s="51" t="e">
        <f>'All Students'!#REF!</f>
        <v>#REF!</v>
      </c>
      <c r="D28" s="16" t="e">
        <f>'All Students'!#REF!</f>
        <v>#REF!</v>
      </c>
      <c r="E28" s="93" t="e">
        <f>'All Students'!#REF!</f>
        <v>#REF!</v>
      </c>
      <c r="F28" s="79" t="e">
        <f>'All Students'!#REF!</f>
        <v>#REF!</v>
      </c>
      <c r="G28" s="51">
        <f>'ECE Only'!AG26</f>
        <v>0</v>
      </c>
      <c r="H28" s="16">
        <f>'ECE Only'!AH26</f>
        <v>0</v>
      </c>
      <c r="I28" s="94">
        <f>'ECE Only'!AI26</f>
        <v>0</v>
      </c>
      <c r="J28" s="79">
        <f>'ECE Only'!AJ26</f>
        <v>0</v>
      </c>
      <c r="K28" s="51">
        <f>'At Risk Only'!AG26</f>
        <v>0</v>
      </c>
      <c r="L28" s="16">
        <f>'At Risk Only'!AH26</f>
        <v>0</v>
      </c>
      <c r="M28" s="94">
        <f>'At Risk Only'!AI26</f>
        <v>0</v>
      </c>
      <c r="N28" s="79">
        <f>'At Risk Only'!AJ26</f>
        <v>0</v>
      </c>
      <c r="O28" s="51">
        <f>'CEIS Only'!AG26</f>
        <v>0</v>
      </c>
      <c r="P28" s="16">
        <f>'CEIS Only'!AH26</f>
        <v>0</v>
      </c>
      <c r="Q28" s="94">
        <f>'CEIS Only'!AI26</f>
        <v>0</v>
      </c>
      <c r="R28" s="79">
        <f>'CEIS Only'!AJ26</f>
        <v>0</v>
      </c>
      <c r="S28" s="51">
        <f>'LEP Only'!AG26</f>
        <v>0</v>
      </c>
      <c r="T28" s="16">
        <f>'LEP Only'!AH26</f>
        <v>0</v>
      </c>
      <c r="U28" s="94">
        <f>'LEP Only'!AI26</f>
        <v>0</v>
      </c>
      <c r="V28" s="79">
        <f>'LEP Only'!AJ26</f>
        <v>0</v>
      </c>
    </row>
    <row r="29" spans="1:22" x14ac:dyDescent="0.25">
      <c r="A29" s="7" t="s">
        <v>47</v>
      </c>
      <c r="B29" s="69">
        <v>2</v>
      </c>
      <c r="C29" s="51" t="e">
        <f>'All Students'!#REF!</f>
        <v>#REF!</v>
      </c>
      <c r="D29" s="16" t="e">
        <f>'All Students'!#REF!</f>
        <v>#REF!</v>
      </c>
      <c r="E29" s="93" t="e">
        <f>'All Students'!#REF!</f>
        <v>#REF!</v>
      </c>
      <c r="F29" s="79" t="e">
        <f>'All Students'!#REF!</f>
        <v>#REF!</v>
      </c>
      <c r="G29" s="51">
        <f>'ECE Only'!AG27</f>
        <v>0</v>
      </c>
      <c r="H29" s="16">
        <f>'ECE Only'!AH27</f>
        <v>0</v>
      </c>
      <c r="I29" s="94">
        <f>'ECE Only'!AI27</f>
        <v>0</v>
      </c>
      <c r="J29" s="79">
        <f>'ECE Only'!AJ27</f>
        <v>0</v>
      </c>
      <c r="K29" s="51">
        <f>'At Risk Only'!AG27</f>
        <v>0</v>
      </c>
      <c r="L29" s="16">
        <f>'At Risk Only'!AH27</f>
        <v>0</v>
      </c>
      <c r="M29" s="94">
        <f>'At Risk Only'!AI27</f>
        <v>0</v>
      </c>
      <c r="N29" s="79">
        <f>'At Risk Only'!AJ27</f>
        <v>0</v>
      </c>
      <c r="O29" s="51">
        <f>'CEIS Only'!AG27</f>
        <v>0</v>
      </c>
      <c r="P29" s="16">
        <f>'CEIS Only'!AH27</f>
        <v>0</v>
      </c>
      <c r="Q29" s="94">
        <f>'CEIS Only'!AI27</f>
        <v>0</v>
      </c>
      <c r="R29" s="79">
        <f>'CEIS Only'!AJ27</f>
        <v>0</v>
      </c>
      <c r="S29" s="51">
        <f>'LEP Only'!AG27</f>
        <v>0</v>
      </c>
      <c r="T29" s="16">
        <f>'LEP Only'!AH27</f>
        <v>0</v>
      </c>
      <c r="U29" s="94">
        <f>'LEP Only'!AI27</f>
        <v>0</v>
      </c>
      <c r="V29" s="79">
        <f>'LEP Only'!AJ27</f>
        <v>0</v>
      </c>
    </row>
    <row r="30" spans="1:22" x14ac:dyDescent="0.25">
      <c r="A30" s="7" t="s">
        <v>47</v>
      </c>
      <c r="B30" s="69">
        <v>3</v>
      </c>
      <c r="C30" s="51" t="e">
        <f>'All Students'!#REF!</f>
        <v>#REF!</v>
      </c>
      <c r="D30" s="16" t="e">
        <f>'All Students'!#REF!</f>
        <v>#REF!</v>
      </c>
      <c r="E30" s="93" t="e">
        <f>'All Students'!#REF!</f>
        <v>#REF!</v>
      </c>
      <c r="F30" s="79" t="e">
        <f>'All Students'!#REF!</f>
        <v>#REF!</v>
      </c>
      <c r="G30" s="51">
        <f>'ECE Only'!AG28</f>
        <v>0</v>
      </c>
      <c r="H30" s="16">
        <f>'ECE Only'!AH28</f>
        <v>0</v>
      </c>
      <c r="I30" s="94">
        <f>'ECE Only'!AI28</f>
        <v>0</v>
      </c>
      <c r="J30" s="79">
        <f>'ECE Only'!AJ28</f>
        <v>0</v>
      </c>
      <c r="K30" s="51">
        <f>'At Risk Only'!AG28</f>
        <v>0</v>
      </c>
      <c r="L30" s="16">
        <f>'At Risk Only'!AH28</f>
        <v>0</v>
      </c>
      <c r="M30" s="94">
        <f>'At Risk Only'!AI28</f>
        <v>0</v>
      </c>
      <c r="N30" s="79">
        <f>'At Risk Only'!AJ28</f>
        <v>0</v>
      </c>
      <c r="O30" s="51">
        <f>'CEIS Only'!AG28</f>
        <v>0</v>
      </c>
      <c r="P30" s="16">
        <f>'CEIS Only'!AH28</f>
        <v>0</v>
      </c>
      <c r="Q30" s="94">
        <f>'CEIS Only'!AI28</f>
        <v>0</v>
      </c>
      <c r="R30" s="79">
        <f>'CEIS Only'!AJ28</f>
        <v>0</v>
      </c>
      <c r="S30" s="51">
        <f>'LEP Only'!AG28</f>
        <v>0</v>
      </c>
      <c r="T30" s="16">
        <f>'LEP Only'!AH28</f>
        <v>0</v>
      </c>
      <c r="U30" s="94">
        <f>'LEP Only'!AI28</f>
        <v>0</v>
      </c>
      <c r="V30" s="79">
        <f>'LEP Only'!AJ28</f>
        <v>0</v>
      </c>
    </row>
    <row r="31" spans="1:22" x14ac:dyDescent="0.25">
      <c r="A31" s="7" t="s">
        <v>47</v>
      </c>
      <c r="B31" s="69">
        <v>4</v>
      </c>
      <c r="C31" s="51" t="e">
        <f>'All Students'!#REF!</f>
        <v>#REF!</v>
      </c>
      <c r="D31" s="16" t="e">
        <f>'All Students'!#REF!</f>
        <v>#REF!</v>
      </c>
      <c r="E31" s="93" t="e">
        <f>'All Students'!#REF!</f>
        <v>#REF!</v>
      </c>
      <c r="F31" s="79" t="e">
        <f>'All Students'!#REF!</f>
        <v>#REF!</v>
      </c>
      <c r="G31" s="51">
        <f>'ECE Only'!AG29</f>
        <v>0</v>
      </c>
      <c r="H31" s="16">
        <f>'ECE Only'!AH29</f>
        <v>0</v>
      </c>
      <c r="I31" s="94">
        <f>'ECE Only'!AI29</f>
        <v>0</v>
      </c>
      <c r="J31" s="79">
        <f>'ECE Only'!AJ29</f>
        <v>0</v>
      </c>
      <c r="K31" s="51">
        <f>'At Risk Only'!AG29</f>
        <v>0</v>
      </c>
      <c r="L31" s="16">
        <f>'At Risk Only'!AH29</f>
        <v>0</v>
      </c>
      <c r="M31" s="94">
        <f>'At Risk Only'!AI29</f>
        <v>0</v>
      </c>
      <c r="N31" s="79">
        <f>'At Risk Only'!AJ29</f>
        <v>0</v>
      </c>
      <c r="O31" s="51">
        <f>'CEIS Only'!AG29</f>
        <v>0</v>
      </c>
      <c r="P31" s="16">
        <f>'CEIS Only'!AH29</f>
        <v>0</v>
      </c>
      <c r="Q31" s="94">
        <f>'CEIS Only'!AI29</f>
        <v>0</v>
      </c>
      <c r="R31" s="79">
        <f>'CEIS Only'!AJ29</f>
        <v>0</v>
      </c>
      <c r="S31" s="51">
        <f>'LEP Only'!AG29</f>
        <v>0</v>
      </c>
      <c r="T31" s="16">
        <f>'LEP Only'!AH29</f>
        <v>0</v>
      </c>
      <c r="U31" s="94">
        <f>'LEP Only'!AI29</f>
        <v>0</v>
      </c>
      <c r="V31" s="79">
        <f>'LEP Only'!AJ29</f>
        <v>0</v>
      </c>
    </row>
    <row r="32" spans="1:22" ht="15.75" thickBot="1" x14ac:dyDescent="0.3">
      <c r="A32" s="32" t="s">
        <v>47</v>
      </c>
      <c r="B32" s="90">
        <v>5</v>
      </c>
      <c r="C32" s="52" t="e">
        <f>'All Students'!#REF!</f>
        <v>#REF!</v>
      </c>
      <c r="D32" s="18" t="e">
        <f>'All Students'!#REF!</f>
        <v>#REF!</v>
      </c>
      <c r="E32" s="95" t="e">
        <f>'All Students'!#REF!</f>
        <v>#REF!</v>
      </c>
      <c r="F32" s="80" t="e">
        <f>'All Students'!#REF!</f>
        <v>#REF!</v>
      </c>
      <c r="G32" s="52">
        <f>'ECE Only'!AG30</f>
        <v>0</v>
      </c>
      <c r="H32" s="18">
        <f>'ECE Only'!AH30</f>
        <v>0</v>
      </c>
      <c r="I32" s="96">
        <f>'ECE Only'!AI30</f>
        <v>0</v>
      </c>
      <c r="J32" s="80">
        <f>'ECE Only'!AJ30</f>
        <v>0</v>
      </c>
      <c r="K32" s="52">
        <f>'At Risk Only'!AG30</f>
        <v>0</v>
      </c>
      <c r="L32" s="18">
        <f>'At Risk Only'!AH30</f>
        <v>0</v>
      </c>
      <c r="M32" s="96">
        <f>'At Risk Only'!AI30</f>
        <v>0</v>
      </c>
      <c r="N32" s="80">
        <f>'At Risk Only'!AJ30</f>
        <v>0</v>
      </c>
      <c r="O32" s="52">
        <f>'CEIS Only'!AG30</f>
        <v>0</v>
      </c>
      <c r="P32" s="18">
        <f>'CEIS Only'!AH30</f>
        <v>0</v>
      </c>
      <c r="Q32" s="96">
        <f>'CEIS Only'!AI30</f>
        <v>0</v>
      </c>
      <c r="R32" s="80">
        <f>'CEIS Only'!AJ30</f>
        <v>0</v>
      </c>
      <c r="S32" s="52">
        <f>'LEP Only'!AG30</f>
        <v>0</v>
      </c>
      <c r="T32" s="18">
        <f>'LEP Only'!AH30</f>
        <v>0</v>
      </c>
      <c r="U32" s="96">
        <f>'LEP Only'!AI30</f>
        <v>0</v>
      </c>
      <c r="V32" s="80">
        <f>'LEP Only'!AJ30</f>
        <v>0</v>
      </c>
    </row>
    <row r="33" spans="1:22" ht="16.5" thickTop="1" thickBot="1" x14ac:dyDescent="0.3">
      <c r="A33" s="34" t="s">
        <v>47</v>
      </c>
      <c r="B33" s="91" t="s">
        <v>3</v>
      </c>
      <c r="C33" s="53" t="e">
        <f>'All Students'!#REF!</f>
        <v>#REF!</v>
      </c>
      <c r="D33" s="37" t="e">
        <f>'All Students'!#REF!</f>
        <v>#REF!</v>
      </c>
      <c r="E33" s="101" t="e">
        <f>'All Students'!#REF!</f>
        <v>#REF!</v>
      </c>
      <c r="F33" s="81" t="e">
        <f>'All Students'!#REF!</f>
        <v>#REF!</v>
      </c>
      <c r="G33" s="53">
        <f>'ECE Only'!AG31</f>
        <v>0</v>
      </c>
      <c r="H33" s="37">
        <f>'ECE Only'!AH31</f>
        <v>0</v>
      </c>
      <c r="I33" s="104">
        <f>'ECE Only'!AI31</f>
        <v>0</v>
      </c>
      <c r="J33" s="81">
        <f>'ECE Only'!AJ31</f>
        <v>0</v>
      </c>
      <c r="K33" s="53">
        <f>'At Risk Only'!AG31</f>
        <v>0</v>
      </c>
      <c r="L33" s="37">
        <f>'At Risk Only'!AH31</f>
        <v>0</v>
      </c>
      <c r="M33" s="104">
        <f>'At Risk Only'!AI31</f>
        <v>0</v>
      </c>
      <c r="N33" s="81">
        <f>'At Risk Only'!AJ31</f>
        <v>0</v>
      </c>
      <c r="O33" s="53">
        <f>'CEIS Only'!AG31</f>
        <v>0</v>
      </c>
      <c r="P33" s="37">
        <f>'CEIS Only'!AH31</f>
        <v>0</v>
      </c>
      <c r="Q33" s="104">
        <f>'CEIS Only'!AI31</f>
        <v>0</v>
      </c>
      <c r="R33" s="81">
        <f>'CEIS Only'!AJ31</f>
        <v>0</v>
      </c>
      <c r="S33" s="53">
        <f>'LEP Only'!AG31</f>
        <v>0</v>
      </c>
      <c r="T33" s="37">
        <f>'LEP Only'!AH31</f>
        <v>0</v>
      </c>
      <c r="U33" s="104">
        <f>'LEP Only'!AI31</f>
        <v>0</v>
      </c>
      <c r="V33" s="81">
        <f>'LEP Only'!AJ31</f>
        <v>0</v>
      </c>
    </row>
    <row r="34" spans="1:22" x14ac:dyDescent="0.25">
      <c r="A34" s="5" t="s">
        <v>48</v>
      </c>
      <c r="B34" s="89" t="s">
        <v>2</v>
      </c>
      <c r="C34" s="57" t="e">
        <f>'All Students'!#REF!</f>
        <v>#REF!</v>
      </c>
      <c r="D34" s="36" t="e">
        <f>'All Students'!#REF!</f>
        <v>#REF!</v>
      </c>
      <c r="E34" s="100" t="e">
        <f>'All Students'!#REF!</f>
        <v>#REF!</v>
      </c>
      <c r="F34" s="78" t="e">
        <f>'All Students'!#REF!</f>
        <v>#REF!</v>
      </c>
      <c r="G34" s="57">
        <f>'ECE Only'!AG32</f>
        <v>0</v>
      </c>
      <c r="H34" s="36">
        <f>'ECE Only'!AH32</f>
        <v>0</v>
      </c>
      <c r="I34" s="103">
        <f>'ECE Only'!AI32</f>
        <v>0</v>
      </c>
      <c r="J34" s="78">
        <f>'ECE Only'!AJ32</f>
        <v>0</v>
      </c>
      <c r="K34" s="57">
        <f>'At Risk Only'!AG32</f>
        <v>0</v>
      </c>
      <c r="L34" s="36">
        <f>'At Risk Only'!AH32</f>
        <v>0</v>
      </c>
      <c r="M34" s="103">
        <f>'At Risk Only'!AI32</f>
        <v>0</v>
      </c>
      <c r="N34" s="78">
        <f>'At Risk Only'!AJ32</f>
        <v>0</v>
      </c>
      <c r="O34" s="57">
        <f>'CEIS Only'!AG32</f>
        <v>0</v>
      </c>
      <c r="P34" s="36">
        <f>'CEIS Only'!AH32</f>
        <v>0</v>
      </c>
      <c r="Q34" s="103">
        <f>'CEIS Only'!AI32</f>
        <v>0</v>
      </c>
      <c r="R34" s="78">
        <f>'CEIS Only'!AJ32</f>
        <v>0</v>
      </c>
      <c r="S34" s="57">
        <f>'LEP Only'!AG32</f>
        <v>0</v>
      </c>
      <c r="T34" s="36">
        <f>'LEP Only'!AH32</f>
        <v>0</v>
      </c>
      <c r="U34" s="103">
        <f>'LEP Only'!AI32</f>
        <v>0</v>
      </c>
      <c r="V34" s="78">
        <f>'LEP Only'!AJ32</f>
        <v>0</v>
      </c>
    </row>
    <row r="35" spans="1:22" x14ac:dyDescent="0.25">
      <c r="A35" s="7" t="s">
        <v>48</v>
      </c>
      <c r="B35" s="69">
        <v>1</v>
      </c>
      <c r="C35" s="51" t="e">
        <f>'All Students'!#REF!</f>
        <v>#REF!</v>
      </c>
      <c r="D35" s="16" t="e">
        <f>'All Students'!#REF!</f>
        <v>#REF!</v>
      </c>
      <c r="E35" s="93" t="e">
        <f>'All Students'!#REF!</f>
        <v>#REF!</v>
      </c>
      <c r="F35" s="79" t="e">
        <f>'All Students'!#REF!</f>
        <v>#REF!</v>
      </c>
      <c r="G35" s="51">
        <f>'ECE Only'!AG33</f>
        <v>0</v>
      </c>
      <c r="H35" s="16">
        <f>'ECE Only'!AH33</f>
        <v>0</v>
      </c>
      <c r="I35" s="94">
        <f>'ECE Only'!AI33</f>
        <v>0</v>
      </c>
      <c r="J35" s="79">
        <f>'ECE Only'!AJ33</f>
        <v>0</v>
      </c>
      <c r="K35" s="51">
        <f>'At Risk Only'!AG33</f>
        <v>0</v>
      </c>
      <c r="L35" s="16">
        <f>'At Risk Only'!AH33</f>
        <v>0</v>
      </c>
      <c r="M35" s="94">
        <f>'At Risk Only'!AI33</f>
        <v>0</v>
      </c>
      <c r="N35" s="79">
        <f>'At Risk Only'!AJ33</f>
        <v>0</v>
      </c>
      <c r="O35" s="51">
        <f>'CEIS Only'!AG33</f>
        <v>0</v>
      </c>
      <c r="P35" s="16">
        <f>'CEIS Only'!AH33</f>
        <v>0</v>
      </c>
      <c r="Q35" s="94">
        <f>'CEIS Only'!AI33</f>
        <v>0</v>
      </c>
      <c r="R35" s="79">
        <f>'CEIS Only'!AJ33</f>
        <v>0</v>
      </c>
      <c r="S35" s="51">
        <f>'LEP Only'!AG33</f>
        <v>0</v>
      </c>
      <c r="T35" s="16">
        <f>'LEP Only'!AH33</f>
        <v>0</v>
      </c>
      <c r="U35" s="94">
        <f>'LEP Only'!AI33</f>
        <v>0</v>
      </c>
      <c r="V35" s="79">
        <f>'LEP Only'!AJ33</f>
        <v>0</v>
      </c>
    </row>
    <row r="36" spans="1:22" x14ac:dyDescent="0.25">
      <c r="A36" s="7" t="s">
        <v>48</v>
      </c>
      <c r="B36" s="69">
        <v>2</v>
      </c>
      <c r="C36" s="51" t="e">
        <f>'All Students'!#REF!</f>
        <v>#REF!</v>
      </c>
      <c r="D36" s="16" t="e">
        <f>'All Students'!#REF!</f>
        <v>#REF!</v>
      </c>
      <c r="E36" s="93" t="e">
        <f>'All Students'!#REF!</f>
        <v>#REF!</v>
      </c>
      <c r="F36" s="79" t="e">
        <f>'All Students'!#REF!</f>
        <v>#REF!</v>
      </c>
      <c r="G36" s="51">
        <f>'ECE Only'!AG34</f>
        <v>0</v>
      </c>
      <c r="H36" s="16">
        <f>'ECE Only'!AH34</f>
        <v>0</v>
      </c>
      <c r="I36" s="94">
        <f>'ECE Only'!AI34</f>
        <v>0</v>
      </c>
      <c r="J36" s="79">
        <f>'ECE Only'!AJ34</f>
        <v>0</v>
      </c>
      <c r="K36" s="51">
        <f>'At Risk Only'!AG34</f>
        <v>0</v>
      </c>
      <c r="L36" s="16">
        <f>'At Risk Only'!AH34</f>
        <v>0</v>
      </c>
      <c r="M36" s="94">
        <f>'At Risk Only'!AI34</f>
        <v>0</v>
      </c>
      <c r="N36" s="79">
        <f>'At Risk Only'!AJ34</f>
        <v>0</v>
      </c>
      <c r="O36" s="51">
        <f>'CEIS Only'!AG34</f>
        <v>0</v>
      </c>
      <c r="P36" s="16">
        <f>'CEIS Only'!AH34</f>
        <v>0</v>
      </c>
      <c r="Q36" s="94">
        <f>'CEIS Only'!AI34</f>
        <v>0</v>
      </c>
      <c r="R36" s="79">
        <f>'CEIS Only'!AJ34</f>
        <v>0</v>
      </c>
      <c r="S36" s="51">
        <f>'LEP Only'!AG34</f>
        <v>0</v>
      </c>
      <c r="T36" s="16">
        <f>'LEP Only'!AH34</f>
        <v>0</v>
      </c>
      <c r="U36" s="94">
        <f>'LEP Only'!AI34</f>
        <v>0</v>
      </c>
      <c r="V36" s="79">
        <f>'LEP Only'!AJ34</f>
        <v>0</v>
      </c>
    </row>
    <row r="37" spans="1:22" x14ac:dyDescent="0.25">
      <c r="A37" s="7" t="s">
        <v>48</v>
      </c>
      <c r="B37" s="69">
        <v>3</v>
      </c>
      <c r="C37" s="51" t="e">
        <f>'All Students'!#REF!</f>
        <v>#REF!</v>
      </c>
      <c r="D37" s="16" t="e">
        <f>'All Students'!#REF!</f>
        <v>#REF!</v>
      </c>
      <c r="E37" s="93" t="e">
        <f>'All Students'!#REF!</f>
        <v>#REF!</v>
      </c>
      <c r="F37" s="79" t="e">
        <f>'All Students'!#REF!</f>
        <v>#REF!</v>
      </c>
      <c r="G37" s="51">
        <f>'ECE Only'!AG35</f>
        <v>0</v>
      </c>
      <c r="H37" s="16">
        <f>'ECE Only'!AH35</f>
        <v>0</v>
      </c>
      <c r="I37" s="94">
        <f>'ECE Only'!AI35</f>
        <v>0</v>
      </c>
      <c r="J37" s="79">
        <f>'ECE Only'!AJ35</f>
        <v>0</v>
      </c>
      <c r="K37" s="51">
        <f>'At Risk Only'!AG35</f>
        <v>0</v>
      </c>
      <c r="L37" s="16">
        <f>'At Risk Only'!AH35</f>
        <v>0</v>
      </c>
      <c r="M37" s="94">
        <f>'At Risk Only'!AI35</f>
        <v>0</v>
      </c>
      <c r="N37" s="79">
        <f>'At Risk Only'!AJ35</f>
        <v>0</v>
      </c>
      <c r="O37" s="51">
        <f>'CEIS Only'!AG35</f>
        <v>0</v>
      </c>
      <c r="P37" s="16">
        <f>'CEIS Only'!AH35</f>
        <v>0</v>
      </c>
      <c r="Q37" s="94">
        <f>'CEIS Only'!AI35</f>
        <v>0</v>
      </c>
      <c r="R37" s="79">
        <f>'CEIS Only'!AJ35</f>
        <v>0</v>
      </c>
      <c r="S37" s="51">
        <f>'LEP Only'!AG35</f>
        <v>0</v>
      </c>
      <c r="T37" s="16">
        <f>'LEP Only'!AH35</f>
        <v>0</v>
      </c>
      <c r="U37" s="94">
        <f>'LEP Only'!AI35</f>
        <v>0</v>
      </c>
      <c r="V37" s="79">
        <f>'LEP Only'!AJ35</f>
        <v>0</v>
      </c>
    </row>
    <row r="38" spans="1:22" x14ac:dyDescent="0.25">
      <c r="A38" s="7" t="s">
        <v>48</v>
      </c>
      <c r="B38" s="69">
        <v>4</v>
      </c>
      <c r="C38" s="51" t="e">
        <f>'All Students'!#REF!</f>
        <v>#REF!</v>
      </c>
      <c r="D38" s="16" t="e">
        <f>'All Students'!#REF!</f>
        <v>#REF!</v>
      </c>
      <c r="E38" s="93" t="e">
        <f>'All Students'!#REF!</f>
        <v>#REF!</v>
      </c>
      <c r="F38" s="79" t="e">
        <f>'All Students'!#REF!</f>
        <v>#REF!</v>
      </c>
      <c r="G38" s="51">
        <f>'ECE Only'!AG36</f>
        <v>0</v>
      </c>
      <c r="H38" s="16">
        <f>'ECE Only'!AH36</f>
        <v>0</v>
      </c>
      <c r="I38" s="94">
        <f>'ECE Only'!AI36</f>
        <v>0</v>
      </c>
      <c r="J38" s="79">
        <f>'ECE Only'!AJ36</f>
        <v>0</v>
      </c>
      <c r="K38" s="51">
        <f>'At Risk Only'!AG36</f>
        <v>0</v>
      </c>
      <c r="L38" s="16">
        <f>'At Risk Only'!AH36</f>
        <v>0</v>
      </c>
      <c r="M38" s="94">
        <f>'At Risk Only'!AI36</f>
        <v>0</v>
      </c>
      <c r="N38" s="79">
        <f>'At Risk Only'!AJ36</f>
        <v>0</v>
      </c>
      <c r="O38" s="51">
        <f>'CEIS Only'!AG36</f>
        <v>0</v>
      </c>
      <c r="P38" s="16">
        <f>'CEIS Only'!AH36</f>
        <v>0</v>
      </c>
      <c r="Q38" s="94">
        <f>'CEIS Only'!AI36</f>
        <v>0</v>
      </c>
      <c r="R38" s="79">
        <f>'CEIS Only'!AJ36</f>
        <v>0</v>
      </c>
      <c r="S38" s="51">
        <f>'LEP Only'!AG36</f>
        <v>0</v>
      </c>
      <c r="T38" s="16">
        <f>'LEP Only'!AH36</f>
        <v>0</v>
      </c>
      <c r="U38" s="94">
        <f>'LEP Only'!AI36</f>
        <v>0</v>
      </c>
      <c r="V38" s="79">
        <f>'LEP Only'!AJ36</f>
        <v>0</v>
      </c>
    </row>
    <row r="39" spans="1:22" ht="15.75" thickBot="1" x14ac:dyDescent="0.3">
      <c r="A39" s="32" t="s">
        <v>48</v>
      </c>
      <c r="B39" s="90">
        <v>5</v>
      </c>
      <c r="C39" s="52" t="e">
        <f>'All Students'!#REF!</f>
        <v>#REF!</v>
      </c>
      <c r="D39" s="18" t="e">
        <f>'All Students'!#REF!</f>
        <v>#REF!</v>
      </c>
      <c r="E39" s="95" t="e">
        <f>'All Students'!#REF!</f>
        <v>#REF!</v>
      </c>
      <c r="F39" s="80" t="e">
        <f>'All Students'!#REF!</f>
        <v>#REF!</v>
      </c>
      <c r="G39" s="52">
        <f>'ECE Only'!AG37</f>
        <v>0</v>
      </c>
      <c r="H39" s="18">
        <f>'ECE Only'!AH37</f>
        <v>0</v>
      </c>
      <c r="I39" s="96">
        <f>'ECE Only'!AI37</f>
        <v>0</v>
      </c>
      <c r="J39" s="80">
        <f>'ECE Only'!AJ37</f>
        <v>0</v>
      </c>
      <c r="K39" s="52">
        <f>'At Risk Only'!AG37</f>
        <v>0</v>
      </c>
      <c r="L39" s="18">
        <f>'At Risk Only'!AH37</f>
        <v>0</v>
      </c>
      <c r="M39" s="96">
        <f>'At Risk Only'!AI37</f>
        <v>0</v>
      </c>
      <c r="N39" s="80">
        <f>'At Risk Only'!AJ37</f>
        <v>0</v>
      </c>
      <c r="O39" s="52">
        <f>'CEIS Only'!AG37</f>
        <v>0</v>
      </c>
      <c r="P39" s="18">
        <f>'CEIS Only'!AH37</f>
        <v>0</v>
      </c>
      <c r="Q39" s="96">
        <f>'CEIS Only'!AI37</f>
        <v>0</v>
      </c>
      <c r="R39" s="80">
        <f>'CEIS Only'!AJ37</f>
        <v>0</v>
      </c>
      <c r="S39" s="52">
        <f>'LEP Only'!AG37</f>
        <v>0</v>
      </c>
      <c r="T39" s="18">
        <f>'LEP Only'!AH37</f>
        <v>0</v>
      </c>
      <c r="U39" s="96">
        <f>'LEP Only'!AI37</f>
        <v>0</v>
      </c>
      <c r="V39" s="80">
        <f>'LEP Only'!AJ37</f>
        <v>0</v>
      </c>
    </row>
    <row r="40" spans="1:22" ht="16.5" thickTop="1" thickBot="1" x14ac:dyDescent="0.3">
      <c r="A40" s="34" t="s">
        <v>48</v>
      </c>
      <c r="B40" s="91" t="s">
        <v>3</v>
      </c>
      <c r="C40" s="53" t="e">
        <f>'All Students'!#REF!</f>
        <v>#REF!</v>
      </c>
      <c r="D40" s="37" t="e">
        <f>'All Students'!#REF!</f>
        <v>#REF!</v>
      </c>
      <c r="E40" s="101" t="e">
        <f>'All Students'!#REF!</f>
        <v>#REF!</v>
      </c>
      <c r="F40" s="81" t="e">
        <f>'All Students'!#REF!</f>
        <v>#REF!</v>
      </c>
      <c r="G40" s="53">
        <f>'ECE Only'!AG38</f>
        <v>0</v>
      </c>
      <c r="H40" s="37">
        <f>'ECE Only'!AH38</f>
        <v>0</v>
      </c>
      <c r="I40" s="104">
        <f>'ECE Only'!AI38</f>
        <v>0</v>
      </c>
      <c r="J40" s="81">
        <f>'ECE Only'!AJ38</f>
        <v>0</v>
      </c>
      <c r="K40" s="53">
        <f>'At Risk Only'!AG38</f>
        <v>0</v>
      </c>
      <c r="L40" s="37">
        <f>'At Risk Only'!AH38</f>
        <v>0</v>
      </c>
      <c r="M40" s="104">
        <f>'At Risk Only'!AI38</f>
        <v>0</v>
      </c>
      <c r="N40" s="81">
        <f>'At Risk Only'!AJ38</f>
        <v>0</v>
      </c>
      <c r="O40" s="53">
        <f>'CEIS Only'!AG38</f>
        <v>0</v>
      </c>
      <c r="P40" s="37">
        <f>'CEIS Only'!AH38</f>
        <v>0</v>
      </c>
      <c r="Q40" s="104">
        <f>'CEIS Only'!AI38</f>
        <v>0</v>
      </c>
      <c r="R40" s="81">
        <f>'CEIS Only'!AJ38</f>
        <v>0</v>
      </c>
      <c r="S40" s="53">
        <f>'LEP Only'!AG38</f>
        <v>0</v>
      </c>
      <c r="T40" s="37">
        <f>'LEP Only'!AH38</f>
        <v>0</v>
      </c>
      <c r="U40" s="104">
        <f>'LEP Only'!AI38</f>
        <v>0</v>
      </c>
      <c r="V40" s="81">
        <f>'LEP Only'!AJ38</f>
        <v>0</v>
      </c>
    </row>
    <row r="41" spans="1:22" x14ac:dyDescent="0.25">
      <c r="A41" s="5" t="s">
        <v>49</v>
      </c>
      <c r="B41" s="89" t="s">
        <v>2</v>
      </c>
      <c r="C41" s="57" t="e">
        <f>'All Students'!#REF!</f>
        <v>#REF!</v>
      </c>
      <c r="D41" s="36" t="e">
        <f>'All Students'!#REF!</f>
        <v>#REF!</v>
      </c>
      <c r="E41" s="100" t="e">
        <f>'All Students'!#REF!</f>
        <v>#REF!</v>
      </c>
      <c r="F41" s="78" t="e">
        <f>'All Students'!#REF!</f>
        <v>#REF!</v>
      </c>
      <c r="G41" s="57">
        <f>'ECE Only'!AG39</f>
        <v>0</v>
      </c>
      <c r="H41" s="36">
        <f>'ECE Only'!AH39</f>
        <v>0</v>
      </c>
      <c r="I41" s="103">
        <f>'ECE Only'!AI39</f>
        <v>0</v>
      </c>
      <c r="J41" s="78">
        <f>'ECE Only'!AJ39</f>
        <v>0</v>
      </c>
      <c r="K41" s="57">
        <f>'At Risk Only'!AG39</f>
        <v>0</v>
      </c>
      <c r="L41" s="36">
        <f>'At Risk Only'!AH39</f>
        <v>0</v>
      </c>
      <c r="M41" s="103">
        <f>'At Risk Only'!AI39</f>
        <v>0</v>
      </c>
      <c r="N41" s="78">
        <f>'At Risk Only'!AJ39</f>
        <v>0</v>
      </c>
      <c r="O41" s="57">
        <f>'CEIS Only'!AG39</f>
        <v>0</v>
      </c>
      <c r="P41" s="36">
        <f>'CEIS Only'!AH39</f>
        <v>0</v>
      </c>
      <c r="Q41" s="103">
        <f>'CEIS Only'!AI39</f>
        <v>0</v>
      </c>
      <c r="R41" s="78">
        <f>'CEIS Only'!AJ39</f>
        <v>0</v>
      </c>
      <c r="S41" s="57">
        <f>'LEP Only'!AG39</f>
        <v>0</v>
      </c>
      <c r="T41" s="36">
        <f>'LEP Only'!AH39</f>
        <v>0</v>
      </c>
      <c r="U41" s="103">
        <f>'LEP Only'!AI39</f>
        <v>0</v>
      </c>
      <c r="V41" s="78">
        <f>'LEP Only'!AJ39</f>
        <v>0</v>
      </c>
    </row>
    <row r="42" spans="1:22" x14ac:dyDescent="0.25">
      <c r="A42" s="7" t="s">
        <v>49</v>
      </c>
      <c r="B42" s="69">
        <v>1</v>
      </c>
      <c r="C42" s="51" t="e">
        <f>'All Students'!#REF!</f>
        <v>#REF!</v>
      </c>
      <c r="D42" s="16" t="e">
        <f>'All Students'!#REF!</f>
        <v>#REF!</v>
      </c>
      <c r="E42" s="93" t="e">
        <f>'All Students'!#REF!</f>
        <v>#REF!</v>
      </c>
      <c r="F42" s="79" t="e">
        <f>'All Students'!#REF!</f>
        <v>#REF!</v>
      </c>
      <c r="G42" s="51">
        <f>'ECE Only'!AG40</f>
        <v>0</v>
      </c>
      <c r="H42" s="16">
        <f>'ECE Only'!AH40</f>
        <v>0</v>
      </c>
      <c r="I42" s="94">
        <f>'ECE Only'!AI40</f>
        <v>0</v>
      </c>
      <c r="J42" s="79">
        <f>'ECE Only'!AJ40</f>
        <v>0</v>
      </c>
      <c r="K42" s="51">
        <f>'At Risk Only'!AG40</f>
        <v>0</v>
      </c>
      <c r="L42" s="16">
        <f>'At Risk Only'!AH40</f>
        <v>0</v>
      </c>
      <c r="M42" s="94">
        <f>'At Risk Only'!AI40</f>
        <v>0</v>
      </c>
      <c r="N42" s="79">
        <f>'At Risk Only'!AJ40</f>
        <v>0</v>
      </c>
      <c r="O42" s="51">
        <f>'CEIS Only'!AG40</f>
        <v>0</v>
      </c>
      <c r="P42" s="16">
        <f>'CEIS Only'!AH40</f>
        <v>0</v>
      </c>
      <c r="Q42" s="94">
        <f>'CEIS Only'!AI40</f>
        <v>0</v>
      </c>
      <c r="R42" s="79">
        <f>'CEIS Only'!AJ40</f>
        <v>0</v>
      </c>
      <c r="S42" s="51">
        <f>'LEP Only'!AG40</f>
        <v>0</v>
      </c>
      <c r="T42" s="16">
        <f>'LEP Only'!AH40</f>
        <v>0</v>
      </c>
      <c r="U42" s="94">
        <f>'LEP Only'!AI40</f>
        <v>0</v>
      </c>
      <c r="V42" s="79">
        <f>'LEP Only'!AJ40</f>
        <v>0</v>
      </c>
    </row>
    <row r="43" spans="1:22" x14ac:dyDescent="0.25">
      <c r="A43" s="7" t="s">
        <v>49</v>
      </c>
      <c r="B43" s="69">
        <v>2</v>
      </c>
      <c r="C43" s="51" t="e">
        <f>'All Students'!#REF!</f>
        <v>#REF!</v>
      </c>
      <c r="D43" s="16" t="e">
        <f>'All Students'!#REF!</f>
        <v>#REF!</v>
      </c>
      <c r="E43" s="93" t="e">
        <f>'All Students'!#REF!</f>
        <v>#REF!</v>
      </c>
      <c r="F43" s="79" t="e">
        <f>'All Students'!#REF!</f>
        <v>#REF!</v>
      </c>
      <c r="G43" s="51">
        <f>'ECE Only'!AG41</f>
        <v>0</v>
      </c>
      <c r="H43" s="16">
        <f>'ECE Only'!AH41</f>
        <v>0</v>
      </c>
      <c r="I43" s="94">
        <f>'ECE Only'!AI41</f>
        <v>0</v>
      </c>
      <c r="J43" s="79">
        <f>'ECE Only'!AJ41</f>
        <v>0</v>
      </c>
      <c r="K43" s="51">
        <f>'At Risk Only'!AG41</f>
        <v>0</v>
      </c>
      <c r="L43" s="16">
        <f>'At Risk Only'!AH41</f>
        <v>0</v>
      </c>
      <c r="M43" s="94">
        <f>'At Risk Only'!AI41</f>
        <v>0</v>
      </c>
      <c r="N43" s="79">
        <f>'At Risk Only'!AJ41</f>
        <v>0</v>
      </c>
      <c r="O43" s="51">
        <f>'CEIS Only'!AG41</f>
        <v>0</v>
      </c>
      <c r="P43" s="16">
        <f>'CEIS Only'!AH41</f>
        <v>0</v>
      </c>
      <c r="Q43" s="94">
        <f>'CEIS Only'!AI41</f>
        <v>0</v>
      </c>
      <c r="R43" s="79">
        <f>'CEIS Only'!AJ41</f>
        <v>0</v>
      </c>
      <c r="S43" s="51">
        <f>'LEP Only'!AG41</f>
        <v>0</v>
      </c>
      <c r="T43" s="16">
        <f>'LEP Only'!AH41</f>
        <v>0</v>
      </c>
      <c r="U43" s="94">
        <f>'LEP Only'!AI41</f>
        <v>0</v>
      </c>
      <c r="V43" s="79">
        <f>'LEP Only'!AJ41</f>
        <v>0</v>
      </c>
    </row>
    <row r="44" spans="1:22" x14ac:dyDescent="0.25">
      <c r="A44" s="7" t="s">
        <v>49</v>
      </c>
      <c r="B44" s="69">
        <v>3</v>
      </c>
      <c r="C44" s="51" t="e">
        <f>'All Students'!#REF!</f>
        <v>#REF!</v>
      </c>
      <c r="D44" s="16" t="e">
        <f>'All Students'!#REF!</f>
        <v>#REF!</v>
      </c>
      <c r="E44" s="93" t="e">
        <f>'All Students'!#REF!</f>
        <v>#REF!</v>
      </c>
      <c r="F44" s="79" t="e">
        <f>'All Students'!#REF!</f>
        <v>#REF!</v>
      </c>
      <c r="G44" s="51">
        <f>'ECE Only'!AG42</f>
        <v>0</v>
      </c>
      <c r="H44" s="16">
        <f>'ECE Only'!AH42</f>
        <v>0</v>
      </c>
      <c r="I44" s="94">
        <f>'ECE Only'!AI42</f>
        <v>0</v>
      </c>
      <c r="J44" s="79">
        <f>'ECE Only'!AJ42</f>
        <v>0</v>
      </c>
      <c r="K44" s="51">
        <f>'At Risk Only'!AG42</f>
        <v>0</v>
      </c>
      <c r="L44" s="16">
        <f>'At Risk Only'!AH42</f>
        <v>0</v>
      </c>
      <c r="M44" s="94">
        <f>'At Risk Only'!AI42</f>
        <v>0</v>
      </c>
      <c r="N44" s="79">
        <f>'At Risk Only'!AJ42</f>
        <v>0</v>
      </c>
      <c r="O44" s="51">
        <f>'CEIS Only'!AG42</f>
        <v>0</v>
      </c>
      <c r="P44" s="16">
        <f>'CEIS Only'!AH42</f>
        <v>0</v>
      </c>
      <c r="Q44" s="94">
        <f>'CEIS Only'!AI42</f>
        <v>0</v>
      </c>
      <c r="R44" s="79">
        <f>'CEIS Only'!AJ42</f>
        <v>0</v>
      </c>
      <c r="S44" s="51">
        <f>'LEP Only'!AG42</f>
        <v>0</v>
      </c>
      <c r="T44" s="16">
        <f>'LEP Only'!AH42</f>
        <v>0</v>
      </c>
      <c r="U44" s="94">
        <f>'LEP Only'!AI42</f>
        <v>0</v>
      </c>
      <c r="V44" s="79">
        <f>'LEP Only'!AJ42</f>
        <v>0</v>
      </c>
    </row>
    <row r="45" spans="1:22" x14ac:dyDescent="0.25">
      <c r="A45" s="7" t="s">
        <v>49</v>
      </c>
      <c r="B45" s="69">
        <v>4</v>
      </c>
      <c r="C45" s="51" t="e">
        <f>'All Students'!#REF!</f>
        <v>#REF!</v>
      </c>
      <c r="D45" s="16" t="e">
        <f>'All Students'!#REF!</f>
        <v>#REF!</v>
      </c>
      <c r="E45" s="93" t="e">
        <f>'All Students'!#REF!</f>
        <v>#REF!</v>
      </c>
      <c r="F45" s="79" t="e">
        <f>'All Students'!#REF!</f>
        <v>#REF!</v>
      </c>
      <c r="G45" s="51">
        <f>'ECE Only'!AG43</f>
        <v>0</v>
      </c>
      <c r="H45" s="16">
        <f>'ECE Only'!AH43</f>
        <v>0</v>
      </c>
      <c r="I45" s="94">
        <f>'ECE Only'!AI43</f>
        <v>0</v>
      </c>
      <c r="J45" s="79">
        <f>'ECE Only'!AJ43</f>
        <v>0</v>
      </c>
      <c r="K45" s="51">
        <f>'At Risk Only'!AG43</f>
        <v>0</v>
      </c>
      <c r="L45" s="16">
        <f>'At Risk Only'!AH43</f>
        <v>0</v>
      </c>
      <c r="M45" s="94">
        <f>'At Risk Only'!AI43</f>
        <v>0</v>
      </c>
      <c r="N45" s="79">
        <f>'At Risk Only'!AJ43</f>
        <v>0</v>
      </c>
      <c r="O45" s="51">
        <f>'CEIS Only'!AG43</f>
        <v>0</v>
      </c>
      <c r="P45" s="16">
        <f>'CEIS Only'!AH43</f>
        <v>0</v>
      </c>
      <c r="Q45" s="94">
        <f>'CEIS Only'!AI43</f>
        <v>0</v>
      </c>
      <c r="R45" s="79">
        <f>'CEIS Only'!AJ43</f>
        <v>0</v>
      </c>
      <c r="S45" s="51">
        <f>'LEP Only'!AG43</f>
        <v>0</v>
      </c>
      <c r="T45" s="16">
        <f>'LEP Only'!AH43</f>
        <v>0</v>
      </c>
      <c r="U45" s="94">
        <f>'LEP Only'!AI43</f>
        <v>0</v>
      </c>
      <c r="V45" s="79">
        <f>'LEP Only'!AJ43</f>
        <v>0</v>
      </c>
    </row>
    <row r="46" spans="1:22" ht="15.75" thickBot="1" x14ac:dyDescent="0.3">
      <c r="A46" s="32" t="s">
        <v>49</v>
      </c>
      <c r="B46" s="90">
        <v>5</v>
      </c>
      <c r="C46" s="52" t="e">
        <f>'All Students'!#REF!</f>
        <v>#REF!</v>
      </c>
      <c r="D46" s="18" t="e">
        <f>'All Students'!#REF!</f>
        <v>#REF!</v>
      </c>
      <c r="E46" s="95" t="e">
        <f>'All Students'!#REF!</f>
        <v>#REF!</v>
      </c>
      <c r="F46" s="80" t="e">
        <f>'All Students'!#REF!</f>
        <v>#REF!</v>
      </c>
      <c r="G46" s="52">
        <f>'ECE Only'!AG44</f>
        <v>0</v>
      </c>
      <c r="H46" s="18">
        <f>'ECE Only'!AH44</f>
        <v>0</v>
      </c>
      <c r="I46" s="96">
        <f>'ECE Only'!AI44</f>
        <v>0</v>
      </c>
      <c r="J46" s="80">
        <f>'ECE Only'!AJ44</f>
        <v>0</v>
      </c>
      <c r="K46" s="52">
        <f>'At Risk Only'!AG44</f>
        <v>0</v>
      </c>
      <c r="L46" s="18">
        <f>'At Risk Only'!AH44</f>
        <v>0</v>
      </c>
      <c r="M46" s="96">
        <f>'At Risk Only'!AI44</f>
        <v>0</v>
      </c>
      <c r="N46" s="80">
        <f>'At Risk Only'!AJ44</f>
        <v>0</v>
      </c>
      <c r="O46" s="52">
        <f>'CEIS Only'!AG44</f>
        <v>0</v>
      </c>
      <c r="P46" s="18">
        <f>'CEIS Only'!AH44</f>
        <v>0</v>
      </c>
      <c r="Q46" s="96">
        <f>'CEIS Only'!AI44</f>
        <v>0</v>
      </c>
      <c r="R46" s="80">
        <f>'CEIS Only'!AJ44</f>
        <v>0</v>
      </c>
      <c r="S46" s="52">
        <f>'LEP Only'!AG44</f>
        <v>0</v>
      </c>
      <c r="T46" s="18">
        <f>'LEP Only'!AH44</f>
        <v>0</v>
      </c>
      <c r="U46" s="96">
        <f>'LEP Only'!AI44</f>
        <v>0</v>
      </c>
      <c r="V46" s="80">
        <f>'LEP Only'!AJ44</f>
        <v>0</v>
      </c>
    </row>
    <row r="47" spans="1:22" ht="16.5" thickTop="1" thickBot="1" x14ac:dyDescent="0.3">
      <c r="A47" s="34" t="s">
        <v>49</v>
      </c>
      <c r="B47" s="91" t="s">
        <v>3</v>
      </c>
      <c r="C47" s="53" t="e">
        <f>'All Students'!#REF!</f>
        <v>#REF!</v>
      </c>
      <c r="D47" s="37" t="e">
        <f>'All Students'!#REF!</f>
        <v>#REF!</v>
      </c>
      <c r="E47" s="101" t="e">
        <f>'All Students'!#REF!</f>
        <v>#REF!</v>
      </c>
      <c r="F47" s="81" t="e">
        <f>'All Students'!#REF!</f>
        <v>#REF!</v>
      </c>
      <c r="G47" s="53">
        <f>'ECE Only'!AG45</f>
        <v>0</v>
      </c>
      <c r="H47" s="37">
        <f>'ECE Only'!AH45</f>
        <v>0</v>
      </c>
      <c r="I47" s="104">
        <f>'ECE Only'!AI45</f>
        <v>0</v>
      </c>
      <c r="J47" s="81">
        <f>'ECE Only'!AJ45</f>
        <v>0</v>
      </c>
      <c r="K47" s="53">
        <f>'At Risk Only'!AG45</f>
        <v>0</v>
      </c>
      <c r="L47" s="37">
        <f>'At Risk Only'!AH45</f>
        <v>0</v>
      </c>
      <c r="M47" s="104">
        <f>'At Risk Only'!AI45</f>
        <v>0</v>
      </c>
      <c r="N47" s="81">
        <f>'At Risk Only'!AJ45</f>
        <v>0</v>
      </c>
      <c r="O47" s="53">
        <f>'CEIS Only'!AG45</f>
        <v>0</v>
      </c>
      <c r="P47" s="37">
        <f>'CEIS Only'!AH45</f>
        <v>0</v>
      </c>
      <c r="Q47" s="104">
        <f>'CEIS Only'!AI45</f>
        <v>0</v>
      </c>
      <c r="R47" s="81">
        <f>'CEIS Only'!AJ45</f>
        <v>0</v>
      </c>
      <c r="S47" s="53">
        <f>'LEP Only'!AG45</f>
        <v>0</v>
      </c>
      <c r="T47" s="37">
        <f>'LEP Only'!AH45</f>
        <v>0</v>
      </c>
      <c r="U47" s="104">
        <f>'LEP Only'!AI45</f>
        <v>0</v>
      </c>
      <c r="V47" s="81">
        <f>'LEP Only'!AJ45</f>
        <v>0</v>
      </c>
    </row>
    <row r="48" spans="1:22" x14ac:dyDescent="0.25">
      <c r="A48" s="5" t="s">
        <v>50</v>
      </c>
      <c r="B48" s="89" t="s">
        <v>2</v>
      </c>
      <c r="C48" s="57" t="e">
        <f>'All Students'!#REF!</f>
        <v>#REF!</v>
      </c>
      <c r="D48" s="36" t="e">
        <f>'All Students'!#REF!</f>
        <v>#REF!</v>
      </c>
      <c r="E48" s="100" t="e">
        <f>'All Students'!#REF!</f>
        <v>#REF!</v>
      </c>
      <c r="F48" s="78" t="e">
        <f>'All Students'!#REF!</f>
        <v>#REF!</v>
      </c>
      <c r="G48" s="57">
        <f>'ECE Only'!AG46</f>
        <v>0</v>
      </c>
      <c r="H48" s="36">
        <f>'ECE Only'!AH46</f>
        <v>0</v>
      </c>
      <c r="I48" s="103">
        <f>'ECE Only'!AI46</f>
        <v>0</v>
      </c>
      <c r="J48" s="78">
        <f>'ECE Only'!AJ46</f>
        <v>0</v>
      </c>
      <c r="K48" s="57">
        <f>'At Risk Only'!AG46</f>
        <v>0</v>
      </c>
      <c r="L48" s="36">
        <f>'At Risk Only'!AH46</f>
        <v>0</v>
      </c>
      <c r="M48" s="103">
        <f>'At Risk Only'!AI46</f>
        <v>0</v>
      </c>
      <c r="N48" s="78">
        <f>'At Risk Only'!AJ46</f>
        <v>0</v>
      </c>
      <c r="O48" s="57">
        <f>'CEIS Only'!AG46</f>
        <v>0</v>
      </c>
      <c r="P48" s="36">
        <f>'CEIS Only'!AH46</f>
        <v>0</v>
      </c>
      <c r="Q48" s="103">
        <f>'CEIS Only'!AI46</f>
        <v>0</v>
      </c>
      <c r="R48" s="78">
        <f>'CEIS Only'!AJ46</f>
        <v>0</v>
      </c>
      <c r="S48" s="57">
        <f>'LEP Only'!AG46</f>
        <v>0</v>
      </c>
      <c r="T48" s="36">
        <f>'LEP Only'!AH46</f>
        <v>0</v>
      </c>
      <c r="U48" s="103">
        <f>'LEP Only'!AI46</f>
        <v>0</v>
      </c>
      <c r="V48" s="78">
        <f>'LEP Only'!AJ46</f>
        <v>0</v>
      </c>
    </row>
    <row r="49" spans="1:22" x14ac:dyDescent="0.25">
      <c r="A49" s="7" t="s">
        <v>50</v>
      </c>
      <c r="B49" s="69">
        <v>1</v>
      </c>
      <c r="C49" s="51" t="e">
        <f>'All Students'!#REF!</f>
        <v>#REF!</v>
      </c>
      <c r="D49" s="16" t="e">
        <f>'All Students'!#REF!</f>
        <v>#REF!</v>
      </c>
      <c r="E49" s="93" t="e">
        <f>'All Students'!#REF!</f>
        <v>#REF!</v>
      </c>
      <c r="F49" s="79" t="e">
        <f>'All Students'!#REF!</f>
        <v>#REF!</v>
      </c>
      <c r="G49" s="51">
        <f>'ECE Only'!AG47</f>
        <v>0</v>
      </c>
      <c r="H49" s="16">
        <f>'ECE Only'!AH47</f>
        <v>0</v>
      </c>
      <c r="I49" s="94">
        <f>'ECE Only'!AI47</f>
        <v>0</v>
      </c>
      <c r="J49" s="79">
        <f>'ECE Only'!AJ47</f>
        <v>0</v>
      </c>
      <c r="K49" s="51">
        <f>'At Risk Only'!AG47</f>
        <v>0</v>
      </c>
      <c r="L49" s="16">
        <f>'At Risk Only'!AH47</f>
        <v>0</v>
      </c>
      <c r="M49" s="94">
        <f>'At Risk Only'!AI47</f>
        <v>0</v>
      </c>
      <c r="N49" s="79">
        <f>'At Risk Only'!AJ47</f>
        <v>0</v>
      </c>
      <c r="O49" s="51">
        <f>'CEIS Only'!AG47</f>
        <v>0</v>
      </c>
      <c r="P49" s="16">
        <f>'CEIS Only'!AH47</f>
        <v>0</v>
      </c>
      <c r="Q49" s="94">
        <f>'CEIS Only'!AI47</f>
        <v>0</v>
      </c>
      <c r="R49" s="79">
        <f>'CEIS Only'!AJ47</f>
        <v>0</v>
      </c>
      <c r="S49" s="51">
        <f>'LEP Only'!AG47</f>
        <v>0</v>
      </c>
      <c r="T49" s="16">
        <f>'LEP Only'!AH47</f>
        <v>0</v>
      </c>
      <c r="U49" s="94">
        <f>'LEP Only'!AI47</f>
        <v>0</v>
      </c>
      <c r="V49" s="79">
        <f>'LEP Only'!AJ47</f>
        <v>0</v>
      </c>
    </row>
    <row r="50" spans="1:22" x14ac:dyDescent="0.25">
      <c r="A50" s="7" t="s">
        <v>50</v>
      </c>
      <c r="B50" s="69">
        <v>2</v>
      </c>
      <c r="C50" s="51" t="e">
        <f>'All Students'!#REF!</f>
        <v>#REF!</v>
      </c>
      <c r="D50" s="16" t="e">
        <f>'All Students'!#REF!</f>
        <v>#REF!</v>
      </c>
      <c r="E50" s="93" t="e">
        <f>'All Students'!#REF!</f>
        <v>#REF!</v>
      </c>
      <c r="F50" s="79" t="e">
        <f>'All Students'!#REF!</f>
        <v>#REF!</v>
      </c>
      <c r="G50" s="51">
        <f>'ECE Only'!AG48</f>
        <v>0</v>
      </c>
      <c r="H50" s="16">
        <f>'ECE Only'!AH48</f>
        <v>0</v>
      </c>
      <c r="I50" s="94">
        <f>'ECE Only'!AI48</f>
        <v>0</v>
      </c>
      <c r="J50" s="79">
        <f>'ECE Only'!AJ48</f>
        <v>0</v>
      </c>
      <c r="K50" s="51">
        <f>'At Risk Only'!AG48</f>
        <v>0</v>
      </c>
      <c r="L50" s="16">
        <f>'At Risk Only'!AH48</f>
        <v>0</v>
      </c>
      <c r="M50" s="94">
        <f>'At Risk Only'!AI48</f>
        <v>0</v>
      </c>
      <c r="N50" s="79">
        <f>'At Risk Only'!AJ48</f>
        <v>0</v>
      </c>
      <c r="O50" s="51">
        <f>'CEIS Only'!AG48</f>
        <v>0</v>
      </c>
      <c r="P50" s="16">
        <f>'CEIS Only'!AH48</f>
        <v>0</v>
      </c>
      <c r="Q50" s="94">
        <f>'CEIS Only'!AI48</f>
        <v>0</v>
      </c>
      <c r="R50" s="79">
        <f>'CEIS Only'!AJ48</f>
        <v>0</v>
      </c>
      <c r="S50" s="51">
        <f>'LEP Only'!AG48</f>
        <v>0</v>
      </c>
      <c r="T50" s="16">
        <f>'LEP Only'!AH48</f>
        <v>0</v>
      </c>
      <c r="U50" s="94">
        <f>'LEP Only'!AI48</f>
        <v>0</v>
      </c>
      <c r="V50" s="79">
        <f>'LEP Only'!AJ48</f>
        <v>0</v>
      </c>
    </row>
    <row r="51" spans="1:22" x14ac:dyDescent="0.25">
      <c r="A51" s="7" t="s">
        <v>50</v>
      </c>
      <c r="B51" s="69">
        <v>3</v>
      </c>
      <c r="C51" s="51" t="e">
        <f>'All Students'!#REF!</f>
        <v>#REF!</v>
      </c>
      <c r="D51" s="16" t="e">
        <f>'All Students'!#REF!</f>
        <v>#REF!</v>
      </c>
      <c r="E51" s="93" t="e">
        <f>'All Students'!#REF!</f>
        <v>#REF!</v>
      </c>
      <c r="F51" s="79" t="e">
        <f>'All Students'!#REF!</f>
        <v>#REF!</v>
      </c>
      <c r="G51" s="51">
        <f>'ECE Only'!AG49</f>
        <v>0</v>
      </c>
      <c r="H51" s="16">
        <f>'ECE Only'!AH49</f>
        <v>0</v>
      </c>
      <c r="I51" s="94">
        <f>'ECE Only'!AI49</f>
        <v>0</v>
      </c>
      <c r="J51" s="79">
        <f>'ECE Only'!AJ49</f>
        <v>0</v>
      </c>
      <c r="K51" s="51">
        <f>'At Risk Only'!AG49</f>
        <v>0</v>
      </c>
      <c r="L51" s="16">
        <f>'At Risk Only'!AH49</f>
        <v>0</v>
      </c>
      <c r="M51" s="94">
        <f>'At Risk Only'!AI49</f>
        <v>0</v>
      </c>
      <c r="N51" s="79">
        <f>'At Risk Only'!AJ49</f>
        <v>0</v>
      </c>
      <c r="O51" s="51">
        <f>'CEIS Only'!AG49</f>
        <v>0</v>
      </c>
      <c r="P51" s="16">
        <f>'CEIS Only'!AH49</f>
        <v>0</v>
      </c>
      <c r="Q51" s="94">
        <f>'CEIS Only'!AI49</f>
        <v>0</v>
      </c>
      <c r="R51" s="79">
        <f>'CEIS Only'!AJ49</f>
        <v>0</v>
      </c>
      <c r="S51" s="51">
        <f>'LEP Only'!AG49</f>
        <v>0</v>
      </c>
      <c r="T51" s="16">
        <f>'LEP Only'!AH49</f>
        <v>0</v>
      </c>
      <c r="U51" s="94">
        <f>'LEP Only'!AI49</f>
        <v>0</v>
      </c>
      <c r="V51" s="79">
        <f>'LEP Only'!AJ49</f>
        <v>0</v>
      </c>
    </row>
    <row r="52" spans="1:22" x14ac:dyDescent="0.25">
      <c r="A52" s="7" t="s">
        <v>50</v>
      </c>
      <c r="B52" s="69">
        <v>4</v>
      </c>
      <c r="C52" s="51" t="e">
        <f>'All Students'!#REF!</f>
        <v>#REF!</v>
      </c>
      <c r="D52" s="16" t="e">
        <f>'All Students'!#REF!</f>
        <v>#REF!</v>
      </c>
      <c r="E52" s="93" t="e">
        <f>'All Students'!#REF!</f>
        <v>#REF!</v>
      </c>
      <c r="F52" s="79" t="e">
        <f>'All Students'!#REF!</f>
        <v>#REF!</v>
      </c>
      <c r="G52" s="51">
        <f>'ECE Only'!AG50</f>
        <v>0</v>
      </c>
      <c r="H52" s="16">
        <f>'ECE Only'!AH50</f>
        <v>0</v>
      </c>
      <c r="I52" s="94">
        <f>'ECE Only'!AI50</f>
        <v>0</v>
      </c>
      <c r="J52" s="79">
        <f>'ECE Only'!AJ50</f>
        <v>0</v>
      </c>
      <c r="K52" s="51">
        <f>'At Risk Only'!AG50</f>
        <v>0</v>
      </c>
      <c r="L52" s="16">
        <f>'At Risk Only'!AH50</f>
        <v>0</v>
      </c>
      <c r="M52" s="94">
        <f>'At Risk Only'!AI50</f>
        <v>0</v>
      </c>
      <c r="N52" s="79">
        <f>'At Risk Only'!AJ50</f>
        <v>0</v>
      </c>
      <c r="O52" s="51">
        <f>'CEIS Only'!AG50</f>
        <v>0</v>
      </c>
      <c r="P52" s="16">
        <f>'CEIS Only'!AH50</f>
        <v>0</v>
      </c>
      <c r="Q52" s="94">
        <f>'CEIS Only'!AI50</f>
        <v>0</v>
      </c>
      <c r="R52" s="79">
        <f>'CEIS Only'!AJ50</f>
        <v>0</v>
      </c>
      <c r="S52" s="51">
        <f>'LEP Only'!AG50</f>
        <v>0</v>
      </c>
      <c r="T52" s="16">
        <f>'LEP Only'!AH50</f>
        <v>0</v>
      </c>
      <c r="U52" s="94">
        <f>'LEP Only'!AI50</f>
        <v>0</v>
      </c>
      <c r="V52" s="79">
        <f>'LEP Only'!AJ50</f>
        <v>0</v>
      </c>
    </row>
    <row r="53" spans="1:22" ht="15.75" thickBot="1" x14ac:dyDescent="0.3">
      <c r="A53" s="32" t="s">
        <v>50</v>
      </c>
      <c r="B53" s="90">
        <v>5</v>
      </c>
      <c r="C53" s="52" t="e">
        <f>'All Students'!#REF!</f>
        <v>#REF!</v>
      </c>
      <c r="D53" s="18" t="e">
        <f>'All Students'!#REF!</f>
        <v>#REF!</v>
      </c>
      <c r="E53" s="95" t="e">
        <f>'All Students'!#REF!</f>
        <v>#REF!</v>
      </c>
      <c r="F53" s="80" t="e">
        <f>'All Students'!#REF!</f>
        <v>#REF!</v>
      </c>
      <c r="G53" s="52">
        <f>'ECE Only'!AG51</f>
        <v>0</v>
      </c>
      <c r="H53" s="18">
        <f>'ECE Only'!AH51</f>
        <v>0</v>
      </c>
      <c r="I53" s="96">
        <f>'ECE Only'!AI51</f>
        <v>0</v>
      </c>
      <c r="J53" s="80">
        <f>'ECE Only'!AJ51</f>
        <v>0</v>
      </c>
      <c r="K53" s="52">
        <f>'At Risk Only'!AG51</f>
        <v>0</v>
      </c>
      <c r="L53" s="18">
        <f>'At Risk Only'!AH51</f>
        <v>0</v>
      </c>
      <c r="M53" s="96">
        <f>'At Risk Only'!AI51</f>
        <v>0</v>
      </c>
      <c r="N53" s="80">
        <f>'At Risk Only'!AJ51</f>
        <v>0</v>
      </c>
      <c r="O53" s="52">
        <f>'CEIS Only'!AG51</f>
        <v>0</v>
      </c>
      <c r="P53" s="18">
        <f>'CEIS Only'!AH51</f>
        <v>0</v>
      </c>
      <c r="Q53" s="96">
        <f>'CEIS Only'!AI51</f>
        <v>0</v>
      </c>
      <c r="R53" s="80">
        <f>'CEIS Only'!AJ51</f>
        <v>0</v>
      </c>
      <c r="S53" s="52">
        <f>'LEP Only'!AG51</f>
        <v>0</v>
      </c>
      <c r="T53" s="18">
        <f>'LEP Only'!AH51</f>
        <v>0</v>
      </c>
      <c r="U53" s="96">
        <f>'LEP Only'!AI51</f>
        <v>0</v>
      </c>
      <c r="V53" s="80">
        <f>'LEP Only'!AJ51</f>
        <v>0</v>
      </c>
    </row>
    <row r="54" spans="1:22" ht="16.5" thickTop="1" thickBot="1" x14ac:dyDescent="0.3">
      <c r="A54" s="34" t="s">
        <v>50</v>
      </c>
      <c r="B54" s="91" t="s">
        <v>3</v>
      </c>
      <c r="C54" s="53" t="e">
        <f>'All Students'!#REF!</f>
        <v>#REF!</v>
      </c>
      <c r="D54" s="37" t="e">
        <f>'All Students'!#REF!</f>
        <v>#REF!</v>
      </c>
      <c r="E54" s="101" t="e">
        <f>'All Students'!#REF!</f>
        <v>#REF!</v>
      </c>
      <c r="F54" s="81" t="e">
        <f>'All Students'!#REF!</f>
        <v>#REF!</v>
      </c>
      <c r="G54" s="53">
        <f>'ECE Only'!AG52</f>
        <v>0</v>
      </c>
      <c r="H54" s="37">
        <f>'ECE Only'!AH52</f>
        <v>0</v>
      </c>
      <c r="I54" s="104">
        <f>'ECE Only'!AI52</f>
        <v>0</v>
      </c>
      <c r="J54" s="81">
        <f>'ECE Only'!AJ52</f>
        <v>0</v>
      </c>
      <c r="K54" s="53">
        <f>'At Risk Only'!AG52</f>
        <v>0</v>
      </c>
      <c r="L54" s="37">
        <f>'At Risk Only'!AH52</f>
        <v>0</v>
      </c>
      <c r="M54" s="104">
        <f>'At Risk Only'!AI52</f>
        <v>0</v>
      </c>
      <c r="N54" s="81">
        <f>'At Risk Only'!AJ52</f>
        <v>0</v>
      </c>
      <c r="O54" s="53">
        <f>'CEIS Only'!AG52</f>
        <v>0</v>
      </c>
      <c r="P54" s="37">
        <f>'CEIS Only'!AH52</f>
        <v>0</v>
      </c>
      <c r="Q54" s="104">
        <f>'CEIS Only'!AI52</f>
        <v>0</v>
      </c>
      <c r="R54" s="81">
        <f>'CEIS Only'!AJ52</f>
        <v>0</v>
      </c>
      <c r="S54" s="53">
        <f>'LEP Only'!AG52</f>
        <v>0</v>
      </c>
      <c r="T54" s="37">
        <f>'LEP Only'!AH52</f>
        <v>0</v>
      </c>
      <c r="U54" s="104">
        <f>'LEP Only'!AI52</f>
        <v>0</v>
      </c>
      <c r="V54" s="81">
        <f>'LEP Only'!AJ52</f>
        <v>0</v>
      </c>
    </row>
    <row r="55" spans="1:22" x14ac:dyDescent="0.25">
      <c r="A55" s="5" t="s">
        <v>51</v>
      </c>
      <c r="B55" s="89" t="s">
        <v>2</v>
      </c>
      <c r="C55" s="57" t="e">
        <f>'All Students'!#REF!</f>
        <v>#REF!</v>
      </c>
      <c r="D55" s="36" t="e">
        <f>'All Students'!#REF!</f>
        <v>#REF!</v>
      </c>
      <c r="E55" s="100" t="e">
        <f>'All Students'!#REF!</f>
        <v>#REF!</v>
      </c>
      <c r="F55" s="78" t="e">
        <f>'All Students'!#REF!</f>
        <v>#REF!</v>
      </c>
      <c r="G55" s="57">
        <f>'ECE Only'!AG53</f>
        <v>0</v>
      </c>
      <c r="H55" s="36">
        <f>'ECE Only'!AH53</f>
        <v>0</v>
      </c>
      <c r="I55" s="103">
        <f>'ECE Only'!AI53</f>
        <v>0</v>
      </c>
      <c r="J55" s="78">
        <f>'ECE Only'!AJ53</f>
        <v>0</v>
      </c>
      <c r="K55" s="57">
        <f>'At Risk Only'!AG53</f>
        <v>0</v>
      </c>
      <c r="L55" s="36">
        <f>'At Risk Only'!AH53</f>
        <v>0</v>
      </c>
      <c r="M55" s="103">
        <f>'At Risk Only'!AI53</f>
        <v>0</v>
      </c>
      <c r="N55" s="78">
        <f>'At Risk Only'!AJ53</f>
        <v>0</v>
      </c>
      <c r="O55" s="57">
        <f>'CEIS Only'!AG53</f>
        <v>0</v>
      </c>
      <c r="P55" s="36">
        <f>'CEIS Only'!AH53</f>
        <v>0</v>
      </c>
      <c r="Q55" s="103">
        <f>'CEIS Only'!AI53</f>
        <v>0</v>
      </c>
      <c r="R55" s="78">
        <f>'CEIS Only'!AJ53</f>
        <v>0</v>
      </c>
      <c r="S55" s="57">
        <f>'LEP Only'!AG53</f>
        <v>0</v>
      </c>
      <c r="T55" s="36">
        <f>'LEP Only'!AH53</f>
        <v>0</v>
      </c>
      <c r="U55" s="103">
        <f>'LEP Only'!AI53</f>
        <v>0</v>
      </c>
      <c r="V55" s="78">
        <f>'LEP Only'!AJ53</f>
        <v>0</v>
      </c>
    </row>
    <row r="56" spans="1:22" x14ac:dyDescent="0.25">
      <c r="A56" s="7" t="s">
        <v>51</v>
      </c>
      <c r="B56" s="69">
        <v>1</v>
      </c>
      <c r="C56" s="51" t="e">
        <f>'All Students'!#REF!</f>
        <v>#REF!</v>
      </c>
      <c r="D56" s="16" t="e">
        <f>'All Students'!#REF!</f>
        <v>#REF!</v>
      </c>
      <c r="E56" s="93" t="e">
        <f>'All Students'!#REF!</f>
        <v>#REF!</v>
      </c>
      <c r="F56" s="79" t="e">
        <f>'All Students'!#REF!</f>
        <v>#REF!</v>
      </c>
      <c r="G56" s="51">
        <f>'ECE Only'!AG54</f>
        <v>0</v>
      </c>
      <c r="H56" s="16">
        <f>'ECE Only'!AH54</f>
        <v>0</v>
      </c>
      <c r="I56" s="94">
        <f>'ECE Only'!AI54</f>
        <v>0</v>
      </c>
      <c r="J56" s="79">
        <f>'ECE Only'!AJ54</f>
        <v>0</v>
      </c>
      <c r="K56" s="51">
        <f>'At Risk Only'!AG54</f>
        <v>0</v>
      </c>
      <c r="L56" s="16">
        <f>'At Risk Only'!AH54</f>
        <v>0</v>
      </c>
      <c r="M56" s="94">
        <f>'At Risk Only'!AI54</f>
        <v>0</v>
      </c>
      <c r="N56" s="79">
        <f>'At Risk Only'!AJ54</f>
        <v>0</v>
      </c>
      <c r="O56" s="51">
        <f>'CEIS Only'!AG54</f>
        <v>0</v>
      </c>
      <c r="P56" s="16">
        <f>'CEIS Only'!AH54</f>
        <v>0</v>
      </c>
      <c r="Q56" s="94">
        <f>'CEIS Only'!AI54</f>
        <v>0</v>
      </c>
      <c r="R56" s="79">
        <f>'CEIS Only'!AJ54</f>
        <v>0</v>
      </c>
      <c r="S56" s="51">
        <f>'LEP Only'!AG54</f>
        <v>0</v>
      </c>
      <c r="T56" s="16">
        <f>'LEP Only'!AH54</f>
        <v>0</v>
      </c>
      <c r="U56" s="94">
        <f>'LEP Only'!AI54</f>
        <v>0</v>
      </c>
      <c r="V56" s="79">
        <f>'LEP Only'!AJ54</f>
        <v>0</v>
      </c>
    </row>
    <row r="57" spans="1:22" x14ac:dyDescent="0.25">
      <c r="A57" s="7" t="s">
        <v>51</v>
      </c>
      <c r="B57" s="69">
        <v>2</v>
      </c>
      <c r="C57" s="51" t="e">
        <f>'All Students'!#REF!</f>
        <v>#REF!</v>
      </c>
      <c r="D57" s="16" t="e">
        <f>'All Students'!#REF!</f>
        <v>#REF!</v>
      </c>
      <c r="E57" s="93" t="e">
        <f>'All Students'!#REF!</f>
        <v>#REF!</v>
      </c>
      <c r="F57" s="79" t="e">
        <f>'All Students'!#REF!</f>
        <v>#REF!</v>
      </c>
      <c r="G57" s="51">
        <f>'ECE Only'!AG55</f>
        <v>0</v>
      </c>
      <c r="H57" s="16">
        <f>'ECE Only'!AH55</f>
        <v>0</v>
      </c>
      <c r="I57" s="94">
        <f>'ECE Only'!AI55</f>
        <v>0</v>
      </c>
      <c r="J57" s="79">
        <f>'ECE Only'!AJ55</f>
        <v>0</v>
      </c>
      <c r="K57" s="51">
        <f>'At Risk Only'!AG55</f>
        <v>0</v>
      </c>
      <c r="L57" s="16">
        <f>'At Risk Only'!AH55</f>
        <v>0</v>
      </c>
      <c r="M57" s="94">
        <f>'At Risk Only'!AI55</f>
        <v>0</v>
      </c>
      <c r="N57" s="79">
        <f>'At Risk Only'!AJ55</f>
        <v>0</v>
      </c>
      <c r="O57" s="51">
        <f>'CEIS Only'!AG55</f>
        <v>0</v>
      </c>
      <c r="P57" s="16">
        <f>'CEIS Only'!AH55</f>
        <v>0</v>
      </c>
      <c r="Q57" s="94">
        <f>'CEIS Only'!AI55</f>
        <v>0</v>
      </c>
      <c r="R57" s="79">
        <f>'CEIS Only'!AJ55</f>
        <v>0</v>
      </c>
      <c r="S57" s="51">
        <f>'LEP Only'!AG55</f>
        <v>0</v>
      </c>
      <c r="T57" s="16">
        <f>'LEP Only'!AH55</f>
        <v>0</v>
      </c>
      <c r="U57" s="94">
        <f>'LEP Only'!AI55</f>
        <v>0</v>
      </c>
      <c r="V57" s="79">
        <f>'LEP Only'!AJ55</f>
        <v>0</v>
      </c>
    </row>
    <row r="58" spans="1:22" x14ac:dyDescent="0.25">
      <c r="A58" s="7" t="s">
        <v>51</v>
      </c>
      <c r="B58" s="69">
        <v>3</v>
      </c>
      <c r="C58" s="51" t="e">
        <f>'All Students'!#REF!</f>
        <v>#REF!</v>
      </c>
      <c r="D58" s="16" t="e">
        <f>'All Students'!#REF!</f>
        <v>#REF!</v>
      </c>
      <c r="E58" s="93" t="e">
        <f>'All Students'!#REF!</f>
        <v>#REF!</v>
      </c>
      <c r="F58" s="79" t="e">
        <f>'All Students'!#REF!</f>
        <v>#REF!</v>
      </c>
      <c r="G58" s="51">
        <f>'ECE Only'!AG56</f>
        <v>0</v>
      </c>
      <c r="H58" s="16">
        <f>'ECE Only'!AH56</f>
        <v>0</v>
      </c>
      <c r="I58" s="94">
        <f>'ECE Only'!AI56</f>
        <v>0</v>
      </c>
      <c r="J58" s="79">
        <f>'ECE Only'!AJ56</f>
        <v>0</v>
      </c>
      <c r="K58" s="51">
        <f>'At Risk Only'!AG56</f>
        <v>0</v>
      </c>
      <c r="L58" s="16">
        <f>'At Risk Only'!AH56</f>
        <v>0</v>
      </c>
      <c r="M58" s="94">
        <f>'At Risk Only'!AI56</f>
        <v>0</v>
      </c>
      <c r="N58" s="79">
        <f>'At Risk Only'!AJ56</f>
        <v>0</v>
      </c>
      <c r="O58" s="51">
        <f>'CEIS Only'!AG56</f>
        <v>0</v>
      </c>
      <c r="P58" s="16">
        <f>'CEIS Only'!AH56</f>
        <v>0</v>
      </c>
      <c r="Q58" s="94">
        <f>'CEIS Only'!AI56</f>
        <v>0</v>
      </c>
      <c r="R58" s="79">
        <f>'CEIS Only'!AJ56</f>
        <v>0</v>
      </c>
      <c r="S58" s="51">
        <f>'LEP Only'!AG56</f>
        <v>0</v>
      </c>
      <c r="T58" s="16">
        <f>'LEP Only'!AH56</f>
        <v>0</v>
      </c>
      <c r="U58" s="94">
        <f>'LEP Only'!AI56</f>
        <v>0</v>
      </c>
      <c r="V58" s="79">
        <f>'LEP Only'!AJ56</f>
        <v>0</v>
      </c>
    </row>
    <row r="59" spans="1:22" x14ac:dyDescent="0.25">
      <c r="A59" s="7" t="s">
        <v>51</v>
      </c>
      <c r="B59" s="69">
        <v>4</v>
      </c>
      <c r="C59" s="51" t="e">
        <f>'All Students'!#REF!</f>
        <v>#REF!</v>
      </c>
      <c r="D59" s="16" t="e">
        <f>'All Students'!#REF!</f>
        <v>#REF!</v>
      </c>
      <c r="E59" s="93" t="e">
        <f>'All Students'!#REF!</f>
        <v>#REF!</v>
      </c>
      <c r="F59" s="79" t="e">
        <f>'All Students'!#REF!</f>
        <v>#REF!</v>
      </c>
      <c r="G59" s="51">
        <f>'ECE Only'!AG57</f>
        <v>0</v>
      </c>
      <c r="H59" s="16">
        <f>'ECE Only'!AH57</f>
        <v>0</v>
      </c>
      <c r="I59" s="94">
        <f>'ECE Only'!AI57</f>
        <v>0</v>
      </c>
      <c r="J59" s="79">
        <f>'ECE Only'!AJ57</f>
        <v>0</v>
      </c>
      <c r="K59" s="51">
        <f>'At Risk Only'!AG57</f>
        <v>0</v>
      </c>
      <c r="L59" s="16">
        <f>'At Risk Only'!AH57</f>
        <v>0</v>
      </c>
      <c r="M59" s="94">
        <f>'At Risk Only'!AI57</f>
        <v>0</v>
      </c>
      <c r="N59" s="79">
        <f>'At Risk Only'!AJ57</f>
        <v>0</v>
      </c>
      <c r="O59" s="51">
        <f>'CEIS Only'!AG57</f>
        <v>0</v>
      </c>
      <c r="P59" s="16">
        <f>'CEIS Only'!AH57</f>
        <v>0</v>
      </c>
      <c r="Q59" s="94">
        <f>'CEIS Only'!AI57</f>
        <v>0</v>
      </c>
      <c r="R59" s="79">
        <f>'CEIS Only'!AJ57</f>
        <v>0</v>
      </c>
      <c r="S59" s="51">
        <f>'LEP Only'!AG57</f>
        <v>0</v>
      </c>
      <c r="T59" s="16">
        <f>'LEP Only'!AH57</f>
        <v>0</v>
      </c>
      <c r="U59" s="94">
        <f>'LEP Only'!AI57</f>
        <v>0</v>
      </c>
      <c r="V59" s="79">
        <f>'LEP Only'!AJ57</f>
        <v>0</v>
      </c>
    </row>
    <row r="60" spans="1:22" ht="15.75" thickBot="1" x14ac:dyDescent="0.3">
      <c r="A60" s="32" t="s">
        <v>51</v>
      </c>
      <c r="B60" s="90">
        <v>5</v>
      </c>
      <c r="C60" s="52" t="e">
        <f>'All Students'!#REF!</f>
        <v>#REF!</v>
      </c>
      <c r="D60" s="18" t="e">
        <f>'All Students'!#REF!</f>
        <v>#REF!</v>
      </c>
      <c r="E60" s="95" t="e">
        <f>'All Students'!#REF!</f>
        <v>#REF!</v>
      </c>
      <c r="F60" s="80" t="e">
        <f>'All Students'!#REF!</f>
        <v>#REF!</v>
      </c>
      <c r="G60" s="52">
        <f>'ECE Only'!AG58</f>
        <v>0</v>
      </c>
      <c r="H60" s="18">
        <f>'ECE Only'!AH58</f>
        <v>0</v>
      </c>
      <c r="I60" s="96">
        <f>'ECE Only'!AI58</f>
        <v>0</v>
      </c>
      <c r="J60" s="80">
        <f>'ECE Only'!AJ58</f>
        <v>0</v>
      </c>
      <c r="K60" s="52">
        <f>'At Risk Only'!AG58</f>
        <v>0</v>
      </c>
      <c r="L60" s="18">
        <f>'At Risk Only'!AH58</f>
        <v>0</v>
      </c>
      <c r="M60" s="96">
        <f>'At Risk Only'!AI58</f>
        <v>0</v>
      </c>
      <c r="N60" s="80">
        <f>'At Risk Only'!AJ58</f>
        <v>0</v>
      </c>
      <c r="O60" s="52">
        <f>'CEIS Only'!AG58</f>
        <v>0</v>
      </c>
      <c r="P60" s="18">
        <f>'CEIS Only'!AH58</f>
        <v>0</v>
      </c>
      <c r="Q60" s="96">
        <f>'CEIS Only'!AI58</f>
        <v>0</v>
      </c>
      <c r="R60" s="80">
        <f>'CEIS Only'!AJ58</f>
        <v>0</v>
      </c>
      <c r="S60" s="52">
        <f>'LEP Only'!AG58</f>
        <v>0</v>
      </c>
      <c r="T60" s="18">
        <f>'LEP Only'!AH58</f>
        <v>0</v>
      </c>
      <c r="U60" s="96">
        <f>'LEP Only'!AI58</f>
        <v>0</v>
      </c>
      <c r="V60" s="80">
        <f>'LEP Only'!AJ58</f>
        <v>0</v>
      </c>
    </row>
    <row r="61" spans="1:22" ht="16.5" thickTop="1" thickBot="1" x14ac:dyDescent="0.3">
      <c r="A61" s="34" t="s">
        <v>51</v>
      </c>
      <c r="B61" s="91" t="s">
        <v>3</v>
      </c>
      <c r="C61" s="53" t="e">
        <f>'All Students'!#REF!</f>
        <v>#REF!</v>
      </c>
      <c r="D61" s="37" t="e">
        <f>'All Students'!#REF!</f>
        <v>#REF!</v>
      </c>
      <c r="E61" s="101" t="e">
        <f>'All Students'!#REF!</f>
        <v>#REF!</v>
      </c>
      <c r="F61" s="81" t="e">
        <f>'All Students'!#REF!</f>
        <v>#REF!</v>
      </c>
      <c r="G61" s="53">
        <f>'ECE Only'!AG59</f>
        <v>0</v>
      </c>
      <c r="H61" s="37">
        <f>'ECE Only'!AH59</f>
        <v>0</v>
      </c>
      <c r="I61" s="104">
        <f>'ECE Only'!AI59</f>
        <v>0</v>
      </c>
      <c r="J61" s="81">
        <f>'ECE Only'!AJ59</f>
        <v>0</v>
      </c>
      <c r="K61" s="53">
        <f>'At Risk Only'!AG59</f>
        <v>0</v>
      </c>
      <c r="L61" s="37">
        <f>'At Risk Only'!AH59</f>
        <v>0</v>
      </c>
      <c r="M61" s="104">
        <f>'At Risk Only'!AI59</f>
        <v>0</v>
      </c>
      <c r="N61" s="81">
        <f>'At Risk Only'!AJ59</f>
        <v>0</v>
      </c>
      <c r="O61" s="53">
        <f>'CEIS Only'!AG59</f>
        <v>0</v>
      </c>
      <c r="P61" s="37">
        <f>'CEIS Only'!AH59</f>
        <v>0</v>
      </c>
      <c r="Q61" s="104">
        <f>'CEIS Only'!AI59</f>
        <v>0</v>
      </c>
      <c r="R61" s="81">
        <f>'CEIS Only'!AJ59</f>
        <v>0</v>
      </c>
      <c r="S61" s="53">
        <f>'LEP Only'!AG59</f>
        <v>0</v>
      </c>
      <c r="T61" s="37">
        <f>'LEP Only'!AH59</f>
        <v>0</v>
      </c>
      <c r="U61" s="104">
        <f>'LEP Only'!AI59</f>
        <v>0</v>
      </c>
      <c r="V61" s="81">
        <f>'LEP Only'!AJ59</f>
        <v>0</v>
      </c>
    </row>
    <row r="62" spans="1:22" x14ac:dyDescent="0.25">
      <c r="A62" s="5" t="s">
        <v>52</v>
      </c>
      <c r="B62" s="89" t="s">
        <v>2</v>
      </c>
      <c r="C62" s="57" t="e">
        <f>'All Students'!#REF!</f>
        <v>#REF!</v>
      </c>
      <c r="D62" s="36" t="e">
        <f>'All Students'!#REF!</f>
        <v>#REF!</v>
      </c>
      <c r="E62" s="100" t="e">
        <f>'All Students'!#REF!</f>
        <v>#REF!</v>
      </c>
      <c r="F62" s="78" t="e">
        <f>'All Students'!#REF!</f>
        <v>#REF!</v>
      </c>
      <c r="G62" s="57">
        <f>'ECE Only'!AG60</f>
        <v>0</v>
      </c>
      <c r="H62" s="36">
        <f>'ECE Only'!AH60</f>
        <v>0</v>
      </c>
      <c r="I62" s="103">
        <f>'ECE Only'!AI60</f>
        <v>0</v>
      </c>
      <c r="J62" s="78">
        <f>'ECE Only'!AJ60</f>
        <v>0</v>
      </c>
      <c r="K62" s="57">
        <f>'At Risk Only'!AG60</f>
        <v>0</v>
      </c>
      <c r="L62" s="36">
        <f>'At Risk Only'!AH60</f>
        <v>0</v>
      </c>
      <c r="M62" s="103">
        <f>'At Risk Only'!AI60</f>
        <v>0</v>
      </c>
      <c r="N62" s="78">
        <f>'At Risk Only'!AJ60</f>
        <v>0</v>
      </c>
      <c r="O62" s="57">
        <f>'CEIS Only'!AG60</f>
        <v>0</v>
      </c>
      <c r="P62" s="36">
        <f>'CEIS Only'!AH60</f>
        <v>0</v>
      </c>
      <c r="Q62" s="103">
        <f>'CEIS Only'!AI60</f>
        <v>0</v>
      </c>
      <c r="R62" s="78">
        <f>'CEIS Only'!AJ60</f>
        <v>0</v>
      </c>
      <c r="S62" s="57">
        <f>'LEP Only'!AG60</f>
        <v>0</v>
      </c>
      <c r="T62" s="36">
        <f>'LEP Only'!AH60</f>
        <v>0</v>
      </c>
      <c r="U62" s="103">
        <f>'LEP Only'!AI60</f>
        <v>0</v>
      </c>
      <c r="V62" s="78">
        <f>'LEP Only'!AJ60</f>
        <v>0</v>
      </c>
    </row>
    <row r="63" spans="1:22" x14ac:dyDescent="0.25">
      <c r="A63" s="7" t="s">
        <v>52</v>
      </c>
      <c r="B63" s="69">
        <v>1</v>
      </c>
      <c r="C63" s="51" t="e">
        <f>'All Students'!#REF!</f>
        <v>#REF!</v>
      </c>
      <c r="D63" s="16" t="e">
        <f>'All Students'!#REF!</f>
        <v>#REF!</v>
      </c>
      <c r="E63" s="93" t="e">
        <f>'All Students'!#REF!</f>
        <v>#REF!</v>
      </c>
      <c r="F63" s="79" t="e">
        <f>'All Students'!#REF!</f>
        <v>#REF!</v>
      </c>
      <c r="G63" s="51">
        <f>'ECE Only'!AG61</f>
        <v>0</v>
      </c>
      <c r="H63" s="16">
        <f>'ECE Only'!AH61</f>
        <v>0</v>
      </c>
      <c r="I63" s="94">
        <f>'ECE Only'!AI61</f>
        <v>0</v>
      </c>
      <c r="J63" s="79">
        <f>'ECE Only'!AJ61</f>
        <v>0</v>
      </c>
      <c r="K63" s="51">
        <f>'At Risk Only'!AG61</f>
        <v>0</v>
      </c>
      <c r="L63" s="16">
        <f>'At Risk Only'!AH61</f>
        <v>0</v>
      </c>
      <c r="M63" s="94">
        <f>'At Risk Only'!AI61</f>
        <v>0</v>
      </c>
      <c r="N63" s="79">
        <f>'At Risk Only'!AJ61</f>
        <v>0</v>
      </c>
      <c r="O63" s="51">
        <f>'CEIS Only'!AG61</f>
        <v>0</v>
      </c>
      <c r="P63" s="16">
        <f>'CEIS Only'!AH61</f>
        <v>0</v>
      </c>
      <c r="Q63" s="94">
        <f>'CEIS Only'!AI61</f>
        <v>0</v>
      </c>
      <c r="R63" s="79">
        <f>'CEIS Only'!AJ61</f>
        <v>0</v>
      </c>
      <c r="S63" s="51">
        <f>'LEP Only'!AG61</f>
        <v>0</v>
      </c>
      <c r="T63" s="16">
        <f>'LEP Only'!AH61</f>
        <v>0</v>
      </c>
      <c r="U63" s="94">
        <f>'LEP Only'!AI61</f>
        <v>0</v>
      </c>
      <c r="V63" s="79">
        <f>'LEP Only'!AJ61</f>
        <v>0</v>
      </c>
    </row>
    <row r="64" spans="1:22" x14ac:dyDescent="0.25">
      <c r="A64" s="7" t="s">
        <v>52</v>
      </c>
      <c r="B64" s="69">
        <v>2</v>
      </c>
      <c r="C64" s="51" t="e">
        <f>'All Students'!#REF!</f>
        <v>#REF!</v>
      </c>
      <c r="D64" s="16" t="e">
        <f>'All Students'!#REF!</f>
        <v>#REF!</v>
      </c>
      <c r="E64" s="93" t="e">
        <f>'All Students'!#REF!</f>
        <v>#REF!</v>
      </c>
      <c r="F64" s="79" t="e">
        <f>'All Students'!#REF!</f>
        <v>#REF!</v>
      </c>
      <c r="G64" s="51">
        <f>'ECE Only'!AG62</f>
        <v>0</v>
      </c>
      <c r="H64" s="16">
        <f>'ECE Only'!AH62</f>
        <v>0</v>
      </c>
      <c r="I64" s="94">
        <f>'ECE Only'!AI62</f>
        <v>0</v>
      </c>
      <c r="J64" s="79">
        <f>'ECE Only'!AJ62</f>
        <v>0</v>
      </c>
      <c r="K64" s="51">
        <f>'At Risk Only'!AG62</f>
        <v>0</v>
      </c>
      <c r="L64" s="16">
        <f>'At Risk Only'!AH62</f>
        <v>0</v>
      </c>
      <c r="M64" s="94">
        <f>'At Risk Only'!AI62</f>
        <v>0</v>
      </c>
      <c r="N64" s="79">
        <f>'At Risk Only'!AJ62</f>
        <v>0</v>
      </c>
      <c r="O64" s="51">
        <f>'CEIS Only'!AG62</f>
        <v>0</v>
      </c>
      <c r="P64" s="16">
        <f>'CEIS Only'!AH62</f>
        <v>0</v>
      </c>
      <c r="Q64" s="94">
        <f>'CEIS Only'!AI62</f>
        <v>0</v>
      </c>
      <c r="R64" s="79">
        <f>'CEIS Only'!AJ62</f>
        <v>0</v>
      </c>
      <c r="S64" s="51">
        <f>'LEP Only'!AG62</f>
        <v>0</v>
      </c>
      <c r="T64" s="16">
        <f>'LEP Only'!AH62</f>
        <v>0</v>
      </c>
      <c r="U64" s="94">
        <f>'LEP Only'!AI62</f>
        <v>0</v>
      </c>
      <c r="V64" s="79">
        <f>'LEP Only'!AJ62</f>
        <v>0</v>
      </c>
    </row>
    <row r="65" spans="1:22" x14ac:dyDescent="0.25">
      <c r="A65" s="7" t="s">
        <v>52</v>
      </c>
      <c r="B65" s="69">
        <v>3</v>
      </c>
      <c r="C65" s="51" t="e">
        <f>'All Students'!#REF!</f>
        <v>#REF!</v>
      </c>
      <c r="D65" s="16" t="e">
        <f>'All Students'!#REF!</f>
        <v>#REF!</v>
      </c>
      <c r="E65" s="93" t="e">
        <f>'All Students'!#REF!</f>
        <v>#REF!</v>
      </c>
      <c r="F65" s="79" t="e">
        <f>'All Students'!#REF!</f>
        <v>#REF!</v>
      </c>
      <c r="G65" s="51">
        <f>'ECE Only'!AG63</f>
        <v>0</v>
      </c>
      <c r="H65" s="16">
        <f>'ECE Only'!AH63</f>
        <v>0</v>
      </c>
      <c r="I65" s="94">
        <f>'ECE Only'!AI63</f>
        <v>0</v>
      </c>
      <c r="J65" s="79">
        <f>'ECE Only'!AJ63</f>
        <v>0</v>
      </c>
      <c r="K65" s="51">
        <f>'At Risk Only'!AG63</f>
        <v>0</v>
      </c>
      <c r="L65" s="16">
        <f>'At Risk Only'!AH63</f>
        <v>0</v>
      </c>
      <c r="M65" s="94">
        <f>'At Risk Only'!AI63</f>
        <v>0</v>
      </c>
      <c r="N65" s="79">
        <f>'At Risk Only'!AJ63</f>
        <v>0</v>
      </c>
      <c r="O65" s="51">
        <f>'CEIS Only'!AG63</f>
        <v>0</v>
      </c>
      <c r="P65" s="16">
        <f>'CEIS Only'!AH63</f>
        <v>0</v>
      </c>
      <c r="Q65" s="94">
        <f>'CEIS Only'!AI63</f>
        <v>0</v>
      </c>
      <c r="R65" s="79">
        <f>'CEIS Only'!AJ63</f>
        <v>0</v>
      </c>
      <c r="S65" s="51">
        <f>'LEP Only'!AG63</f>
        <v>0</v>
      </c>
      <c r="T65" s="16">
        <f>'LEP Only'!AH63</f>
        <v>0</v>
      </c>
      <c r="U65" s="94">
        <f>'LEP Only'!AI63</f>
        <v>0</v>
      </c>
      <c r="V65" s="79">
        <f>'LEP Only'!AJ63</f>
        <v>0</v>
      </c>
    </row>
    <row r="66" spans="1:22" x14ac:dyDescent="0.25">
      <c r="A66" s="7" t="s">
        <v>52</v>
      </c>
      <c r="B66" s="69">
        <v>4</v>
      </c>
      <c r="C66" s="51" t="e">
        <f>'All Students'!#REF!</f>
        <v>#REF!</v>
      </c>
      <c r="D66" s="16" t="e">
        <f>'All Students'!#REF!</f>
        <v>#REF!</v>
      </c>
      <c r="E66" s="93" t="e">
        <f>'All Students'!#REF!</f>
        <v>#REF!</v>
      </c>
      <c r="F66" s="79" t="e">
        <f>'All Students'!#REF!</f>
        <v>#REF!</v>
      </c>
      <c r="G66" s="51">
        <f>'ECE Only'!AG64</f>
        <v>0</v>
      </c>
      <c r="H66" s="16">
        <f>'ECE Only'!AH64</f>
        <v>0</v>
      </c>
      <c r="I66" s="94">
        <f>'ECE Only'!AI64</f>
        <v>0</v>
      </c>
      <c r="J66" s="79">
        <f>'ECE Only'!AJ64</f>
        <v>0</v>
      </c>
      <c r="K66" s="51">
        <f>'At Risk Only'!AG64</f>
        <v>0</v>
      </c>
      <c r="L66" s="16">
        <f>'At Risk Only'!AH64</f>
        <v>0</v>
      </c>
      <c r="M66" s="94">
        <f>'At Risk Only'!AI64</f>
        <v>0</v>
      </c>
      <c r="N66" s="79">
        <f>'At Risk Only'!AJ64</f>
        <v>0</v>
      </c>
      <c r="O66" s="51">
        <f>'CEIS Only'!AG64</f>
        <v>0</v>
      </c>
      <c r="P66" s="16">
        <f>'CEIS Only'!AH64</f>
        <v>0</v>
      </c>
      <c r="Q66" s="94">
        <f>'CEIS Only'!AI64</f>
        <v>0</v>
      </c>
      <c r="R66" s="79">
        <f>'CEIS Only'!AJ64</f>
        <v>0</v>
      </c>
      <c r="S66" s="51">
        <f>'LEP Only'!AG64</f>
        <v>0</v>
      </c>
      <c r="T66" s="16">
        <f>'LEP Only'!AH64</f>
        <v>0</v>
      </c>
      <c r="U66" s="94">
        <f>'LEP Only'!AI64</f>
        <v>0</v>
      </c>
      <c r="V66" s="79">
        <f>'LEP Only'!AJ64</f>
        <v>0</v>
      </c>
    </row>
    <row r="67" spans="1:22" ht="15.75" thickBot="1" x14ac:dyDescent="0.3">
      <c r="A67" s="32" t="s">
        <v>52</v>
      </c>
      <c r="B67" s="90">
        <v>5</v>
      </c>
      <c r="C67" s="52" t="e">
        <f>'All Students'!#REF!</f>
        <v>#REF!</v>
      </c>
      <c r="D67" s="18" t="e">
        <f>'All Students'!#REF!</f>
        <v>#REF!</v>
      </c>
      <c r="E67" s="95" t="e">
        <f>'All Students'!#REF!</f>
        <v>#REF!</v>
      </c>
      <c r="F67" s="80" t="e">
        <f>'All Students'!#REF!</f>
        <v>#REF!</v>
      </c>
      <c r="G67" s="52">
        <f>'ECE Only'!AG65</f>
        <v>0</v>
      </c>
      <c r="H67" s="18">
        <f>'ECE Only'!AH65</f>
        <v>0</v>
      </c>
      <c r="I67" s="96">
        <f>'ECE Only'!AI65</f>
        <v>0</v>
      </c>
      <c r="J67" s="80">
        <f>'ECE Only'!AJ65</f>
        <v>0</v>
      </c>
      <c r="K67" s="52">
        <f>'At Risk Only'!AG65</f>
        <v>0</v>
      </c>
      <c r="L67" s="18">
        <f>'At Risk Only'!AH65</f>
        <v>0</v>
      </c>
      <c r="M67" s="96">
        <f>'At Risk Only'!AI65</f>
        <v>0</v>
      </c>
      <c r="N67" s="80">
        <f>'At Risk Only'!AJ65</f>
        <v>0</v>
      </c>
      <c r="O67" s="52">
        <f>'CEIS Only'!AG65</f>
        <v>0</v>
      </c>
      <c r="P67" s="18">
        <f>'CEIS Only'!AH65</f>
        <v>0</v>
      </c>
      <c r="Q67" s="96">
        <f>'CEIS Only'!AI65</f>
        <v>0</v>
      </c>
      <c r="R67" s="80">
        <f>'CEIS Only'!AJ65</f>
        <v>0</v>
      </c>
      <c r="S67" s="52">
        <f>'LEP Only'!AG65</f>
        <v>0</v>
      </c>
      <c r="T67" s="18">
        <f>'LEP Only'!AH65</f>
        <v>0</v>
      </c>
      <c r="U67" s="96">
        <f>'LEP Only'!AI65</f>
        <v>0</v>
      </c>
      <c r="V67" s="80">
        <f>'LEP Only'!AJ65</f>
        <v>0</v>
      </c>
    </row>
    <row r="68" spans="1:22" ht="16.5" thickTop="1" thickBot="1" x14ac:dyDescent="0.3">
      <c r="A68" s="34" t="s">
        <v>52</v>
      </c>
      <c r="B68" s="91" t="s">
        <v>3</v>
      </c>
      <c r="C68" s="53" t="e">
        <f>'All Students'!#REF!</f>
        <v>#REF!</v>
      </c>
      <c r="D68" s="37" t="e">
        <f>'All Students'!#REF!</f>
        <v>#REF!</v>
      </c>
      <c r="E68" s="101" t="e">
        <f>'All Students'!#REF!</f>
        <v>#REF!</v>
      </c>
      <c r="F68" s="81" t="e">
        <f>'All Students'!#REF!</f>
        <v>#REF!</v>
      </c>
      <c r="G68" s="53">
        <f>'ECE Only'!AG66</f>
        <v>0</v>
      </c>
      <c r="H68" s="37">
        <f>'ECE Only'!AH66</f>
        <v>0</v>
      </c>
      <c r="I68" s="104">
        <f>'ECE Only'!AI66</f>
        <v>0</v>
      </c>
      <c r="J68" s="81">
        <f>'ECE Only'!AJ66</f>
        <v>0</v>
      </c>
      <c r="K68" s="53">
        <f>'At Risk Only'!AG66</f>
        <v>0</v>
      </c>
      <c r="L68" s="37">
        <f>'At Risk Only'!AH66</f>
        <v>0</v>
      </c>
      <c r="M68" s="104">
        <f>'At Risk Only'!AI66</f>
        <v>0</v>
      </c>
      <c r="N68" s="81">
        <f>'At Risk Only'!AJ66</f>
        <v>0</v>
      </c>
      <c r="O68" s="53">
        <f>'CEIS Only'!AG66</f>
        <v>0</v>
      </c>
      <c r="P68" s="37">
        <f>'CEIS Only'!AH66</f>
        <v>0</v>
      </c>
      <c r="Q68" s="104">
        <f>'CEIS Only'!AI66</f>
        <v>0</v>
      </c>
      <c r="R68" s="81">
        <f>'CEIS Only'!AJ66</f>
        <v>0</v>
      </c>
      <c r="S68" s="53">
        <f>'LEP Only'!AG66</f>
        <v>0</v>
      </c>
      <c r="T68" s="37">
        <f>'LEP Only'!AH66</f>
        <v>0</v>
      </c>
      <c r="U68" s="104">
        <f>'LEP Only'!AI66</f>
        <v>0</v>
      </c>
      <c r="V68" s="81">
        <f>'LEP Only'!AJ66</f>
        <v>0</v>
      </c>
    </row>
    <row r="69" spans="1:22" x14ac:dyDescent="0.25">
      <c r="A69" s="5" t="s">
        <v>53</v>
      </c>
      <c r="B69" s="89">
        <v>6</v>
      </c>
      <c r="C69" s="57" t="e">
        <f>'All Students'!#REF!</f>
        <v>#REF!</v>
      </c>
      <c r="D69" s="36" t="e">
        <f>'All Students'!#REF!</f>
        <v>#REF!</v>
      </c>
      <c r="E69" s="100" t="e">
        <f>'All Students'!#REF!</f>
        <v>#REF!</v>
      </c>
      <c r="F69" s="78" t="e">
        <f>'All Students'!#REF!</f>
        <v>#REF!</v>
      </c>
      <c r="G69" s="57">
        <f>'ECE Only'!AG67</f>
        <v>0</v>
      </c>
      <c r="H69" s="36">
        <f>'ECE Only'!AH67</f>
        <v>0</v>
      </c>
      <c r="I69" s="103">
        <f>'ECE Only'!AI67</f>
        <v>0</v>
      </c>
      <c r="J69" s="78">
        <f>'ECE Only'!AJ67</f>
        <v>0</v>
      </c>
      <c r="K69" s="57">
        <f>'At Risk Only'!AG67</f>
        <v>0</v>
      </c>
      <c r="L69" s="36">
        <f>'At Risk Only'!AH67</f>
        <v>0</v>
      </c>
      <c r="M69" s="103">
        <f>'At Risk Only'!AI67</f>
        <v>0</v>
      </c>
      <c r="N69" s="78">
        <f>'At Risk Only'!AJ67</f>
        <v>0</v>
      </c>
      <c r="O69" s="57">
        <f>'CEIS Only'!AG67</f>
        <v>0</v>
      </c>
      <c r="P69" s="36">
        <f>'CEIS Only'!AH67</f>
        <v>0</v>
      </c>
      <c r="Q69" s="103">
        <f>'CEIS Only'!AI67</f>
        <v>0</v>
      </c>
      <c r="R69" s="78">
        <f>'CEIS Only'!AJ67</f>
        <v>0</v>
      </c>
      <c r="S69" s="57">
        <f>'LEP Only'!AG67</f>
        <v>0</v>
      </c>
      <c r="T69" s="36">
        <f>'LEP Only'!AH67</f>
        <v>0</v>
      </c>
      <c r="U69" s="103">
        <f>'LEP Only'!AI67</f>
        <v>0</v>
      </c>
      <c r="V69" s="78">
        <f>'LEP Only'!AJ67</f>
        <v>0</v>
      </c>
    </row>
    <row r="70" spans="1:22" x14ac:dyDescent="0.25">
      <c r="A70" s="7" t="s">
        <v>53</v>
      </c>
      <c r="B70" s="69">
        <v>7</v>
      </c>
      <c r="C70" s="51" t="e">
        <f>'All Students'!#REF!</f>
        <v>#REF!</v>
      </c>
      <c r="D70" s="16" t="e">
        <f>'All Students'!#REF!</f>
        <v>#REF!</v>
      </c>
      <c r="E70" s="93" t="e">
        <f>'All Students'!#REF!</f>
        <v>#REF!</v>
      </c>
      <c r="F70" s="79" t="e">
        <f>'All Students'!#REF!</f>
        <v>#REF!</v>
      </c>
      <c r="G70" s="51">
        <f>'ECE Only'!AG68</f>
        <v>0</v>
      </c>
      <c r="H70" s="16">
        <f>'ECE Only'!AH68</f>
        <v>0</v>
      </c>
      <c r="I70" s="94">
        <f>'ECE Only'!AI68</f>
        <v>0</v>
      </c>
      <c r="J70" s="79">
        <f>'ECE Only'!AJ68</f>
        <v>0</v>
      </c>
      <c r="K70" s="51">
        <f>'At Risk Only'!AG68</f>
        <v>0</v>
      </c>
      <c r="L70" s="16">
        <f>'At Risk Only'!AH68</f>
        <v>0</v>
      </c>
      <c r="M70" s="94">
        <f>'At Risk Only'!AI68</f>
        <v>0</v>
      </c>
      <c r="N70" s="79">
        <f>'At Risk Only'!AJ68</f>
        <v>0</v>
      </c>
      <c r="O70" s="51">
        <f>'CEIS Only'!AG68</f>
        <v>0</v>
      </c>
      <c r="P70" s="16">
        <f>'CEIS Only'!AH68</f>
        <v>0</v>
      </c>
      <c r="Q70" s="94">
        <f>'CEIS Only'!AI68</f>
        <v>0</v>
      </c>
      <c r="R70" s="79">
        <f>'CEIS Only'!AJ68</f>
        <v>0</v>
      </c>
      <c r="S70" s="51">
        <f>'LEP Only'!AG68</f>
        <v>0</v>
      </c>
      <c r="T70" s="16">
        <f>'LEP Only'!AH68</f>
        <v>0</v>
      </c>
      <c r="U70" s="94">
        <f>'LEP Only'!AI68</f>
        <v>0</v>
      </c>
      <c r="V70" s="79">
        <f>'LEP Only'!AJ68</f>
        <v>0</v>
      </c>
    </row>
    <row r="71" spans="1:22" ht="15.75" thickBot="1" x14ac:dyDescent="0.3">
      <c r="A71" s="32" t="s">
        <v>53</v>
      </c>
      <c r="B71" s="90">
        <v>8</v>
      </c>
      <c r="C71" s="52" t="e">
        <f>'All Students'!#REF!</f>
        <v>#REF!</v>
      </c>
      <c r="D71" s="18" t="e">
        <f>'All Students'!#REF!</f>
        <v>#REF!</v>
      </c>
      <c r="E71" s="95" t="e">
        <f>'All Students'!#REF!</f>
        <v>#REF!</v>
      </c>
      <c r="F71" s="80" t="e">
        <f>'All Students'!#REF!</f>
        <v>#REF!</v>
      </c>
      <c r="G71" s="52">
        <f>'ECE Only'!AG69</f>
        <v>0</v>
      </c>
      <c r="H71" s="18">
        <f>'ECE Only'!AH69</f>
        <v>0</v>
      </c>
      <c r="I71" s="96">
        <f>'ECE Only'!AI69</f>
        <v>0</v>
      </c>
      <c r="J71" s="80">
        <f>'ECE Only'!AJ69</f>
        <v>0</v>
      </c>
      <c r="K71" s="52">
        <f>'At Risk Only'!AG69</f>
        <v>0</v>
      </c>
      <c r="L71" s="18">
        <f>'At Risk Only'!AH69</f>
        <v>0</v>
      </c>
      <c r="M71" s="96">
        <f>'At Risk Only'!AI69</f>
        <v>0</v>
      </c>
      <c r="N71" s="80">
        <f>'At Risk Only'!AJ69</f>
        <v>0</v>
      </c>
      <c r="O71" s="52">
        <f>'CEIS Only'!AG69</f>
        <v>0</v>
      </c>
      <c r="P71" s="18">
        <f>'CEIS Only'!AH69</f>
        <v>0</v>
      </c>
      <c r="Q71" s="96">
        <f>'CEIS Only'!AI69</f>
        <v>0</v>
      </c>
      <c r="R71" s="80">
        <f>'CEIS Only'!AJ69</f>
        <v>0</v>
      </c>
      <c r="S71" s="52">
        <f>'LEP Only'!AG69</f>
        <v>0</v>
      </c>
      <c r="T71" s="18">
        <f>'LEP Only'!AH69</f>
        <v>0</v>
      </c>
      <c r="U71" s="96">
        <f>'LEP Only'!AI69</f>
        <v>0</v>
      </c>
      <c r="V71" s="80">
        <f>'LEP Only'!AJ69</f>
        <v>0</v>
      </c>
    </row>
    <row r="72" spans="1:22" ht="16.5" thickTop="1" thickBot="1" x14ac:dyDescent="0.3">
      <c r="A72" s="34" t="s">
        <v>53</v>
      </c>
      <c r="B72" s="91" t="s">
        <v>3</v>
      </c>
      <c r="C72" s="53" t="e">
        <f>'All Students'!#REF!</f>
        <v>#REF!</v>
      </c>
      <c r="D72" s="37" t="e">
        <f>'All Students'!#REF!</f>
        <v>#REF!</v>
      </c>
      <c r="E72" s="101" t="e">
        <f>'All Students'!#REF!</f>
        <v>#REF!</v>
      </c>
      <c r="F72" s="81" t="e">
        <f>'All Students'!#REF!</f>
        <v>#REF!</v>
      </c>
      <c r="G72" s="53">
        <f>'ECE Only'!AG70</f>
        <v>0</v>
      </c>
      <c r="H72" s="37">
        <f>'ECE Only'!AH70</f>
        <v>0</v>
      </c>
      <c r="I72" s="104">
        <f>'ECE Only'!AI70</f>
        <v>0</v>
      </c>
      <c r="J72" s="81">
        <f>'ECE Only'!AJ70</f>
        <v>0</v>
      </c>
      <c r="K72" s="53">
        <f>'At Risk Only'!AG70</f>
        <v>0</v>
      </c>
      <c r="L72" s="37">
        <f>'At Risk Only'!AH70</f>
        <v>0</v>
      </c>
      <c r="M72" s="104">
        <f>'At Risk Only'!AI70</f>
        <v>0</v>
      </c>
      <c r="N72" s="81">
        <f>'At Risk Only'!AJ70</f>
        <v>0</v>
      </c>
      <c r="O72" s="53">
        <f>'CEIS Only'!AG70</f>
        <v>0</v>
      </c>
      <c r="P72" s="37">
        <f>'CEIS Only'!AH70</f>
        <v>0</v>
      </c>
      <c r="Q72" s="104">
        <f>'CEIS Only'!AI70</f>
        <v>0</v>
      </c>
      <c r="R72" s="81">
        <f>'CEIS Only'!AJ70</f>
        <v>0</v>
      </c>
      <c r="S72" s="53">
        <f>'LEP Only'!AG70</f>
        <v>0</v>
      </c>
      <c r="T72" s="37">
        <f>'LEP Only'!AH70</f>
        <v>0</v>
      </c>
      <c r="U72" s="104">
        <f>'LEP Only'!AI70</f>
        <v>0</v>
      </c>
      <c r="V72" s="81">
        <f>'LEP Only'!AJ70</f>
        <v>0</v>
      </c>
    </row>
    <row r="73" spans="1:22" x14ac:dyDescent="0.25">
      <c r="A73" s="5" t="s">
        <v>55</v>
      </c>
      <c r="B73" s="89">
        <v>6</v>
      </c>
      <c r="C73" s="57" t="e">
        <f>'All Students'!#REF!</f>
        <v>#REF!</v>
      </c>
      <c r="D73" s="36" t="e">
        <f>'All Students'!#REF!</f>
        <v>#REF!</v>
      </c>
      <c r="E73" s="100" t="e">
        <f>'All Students'!#REF!</f>
        <v>#REF!</v>
      </c>
      <c r="F73" s="78" t="e">
        <f>'All Students'!#REF!</f>
        <v>#REF!</v>
      </c>
      <c r="G73" s="57">
        <f>'ECE Only'!AG71</f>
        <v>0</v>
      </c>
      <c r="H73" s="36">
        <f>'ECE Only'!AH71</f>
        <v>0</v>
      </c>
      <c r="I73" s="103">
        <f>'ECE Only'!AI71</f>
        <v>0</v>
      </c>
      <c r="J73" s="78">
        <f>'ECE Only'!AJ71</f>
        <v>0</v>
      </c>
      <c r="K73" s="57">
        <f>'At Risk Only'!AG71</f>
        <v>0</v>
      </c>
      <c r="L73" s="36">
        <f>'At Risk Only'!AH71</f>
        <v>0</v>
      </c>
      <c r="M73" s="103">
        <f>'At Risk Only'!AI71</f>
        <v>0</v>
      </c>
      <c r="N73" s="78">
        <f>'At Risk Only'!AJ71</f>
        <v>0</v>
      </c>
      <c r="O73" s="57">
        <f>'CEIS Only'!AG71</f>
        <v>0</v>
      </c>
      <c r="P73" s="36">
        <f>'CEIS Only'!AH71</f>
        <v>0</v>
      </c>
      <c r="Q73" s="103">
        <f>'CEIS Only'!AI71</f>
        <v>0</v>
      </c>
      <c r="R73" s="78">
        <f>'CEIS Only'!AJ71</f>
        <v>0</v>
      </c>
      <c r="S73" s="57">
        <f>'LEP Only'!AG71</f>
        <v>0</v>
      </c>
      <c r="T73" s="36">
        <f>'LEP Only'!AH71</f>
        <v>0</v>
      </c>
      <c r="U73" s="103">
        <f>'LEP Only'!AI71</f>
        <v>0</v>
      </c>
      <c r="V73" s="78">
        <f>'LEP Only'!AJ71</f>
        <v>0</v>
      </c>
    </row>
    <row r="74" spans="1:22" x14ac:dyDescent="0.25">
      <c r="A74" s="7" t="s">
        <v>55</v>
      </c>
      <c r="B74" s="69">
        <v>7</v>
      </c>
      <c r="C74" s="51" t="e">
        <f>'All Students'!#REF!</f>
        <v>#REF!</v>
      </c>
      <c r="D74" s="16" t="e">
        <f>'All Students'!#REF!</f>
        <v>#REF!</v>
      </c>
      <c r="E74" s="93" t="e">
        <f>'All Students'!#REF!</f>
        <v>#REF!</v>
      </c>
      <c r="F74" s="79" t="e">
        <f>'All Students'!#REF!</f>
        <v>#REF!</v>
      </c>
      <c r="G74" s="51">
        <f>'ECE Only'!AG72</f>
        <v>0</v>
      </c>
      <c r="H74" s="16">
        <f>'ECE Only'!AH72</f>
        <v>0</v>
      </c>
      <c r="I74" s="94">
        <f>'ECE Only'!AI72</f>
        <v>0</v>
      </c>
      <c r="J74" s="79">
        <f>'ECE Only'!AJ72</f>
        <v>0</v>
      </c>
      <c r="K74" s="51">
        <f>'At Risk Only'!AG72</f>
        <v>0</v>
      </c>
      <c r="L74" s="16">
        <f>'At Risk Only'!AH72</f>
        <v>0</v>
      </c>
      <c r="M74" s="94">
        <f>'At Risk Only'!AI72</f>
        <v>0</v>
      </c>
      <c r="N74" s="79">
        <f>'At Risk Only'!AJ72</f>
        <v>0</v>
      </c>
      <c r="O74" s="51">
        <f>'CEIS Only'!AG72</f>
        <v>0</v>
      </c>
      <c r="P74" s="16">
        <f>'CEIS Only'!AH72</f>
        <v>0</v>
      </c>
      <c r="Q74" s="94">
        <f>'CEIS Only'!AI72</f>
        <v>0</v>
      </c>
      <c r="R74" s="79">
        <f>'CEIS Only'!AJ72</f>
        <v>0</v>
      </c>
      <c r="S74" s="51">
        <f>'LEP Only'!AG72</f>
        <v>0</v>
      </c>
      <c r="T74" s="16">
        <f>'LEP Only'!AH72</f>
        <v>0</v>
      </c>
      <c r="U74" s="94">
        <f>'LEP Only'!AI72</f>
        <v>0</v>
      </c>
      <c r="V74" s="79">
        <f>'LEP Only'!AJ72</f>
        <v>0</v>
      </c>
    </row>
    <row r="75" spans="1:22" ht="15.75" thickBot="1" x14ac:dyDescent="0.3">
      <c r="A75" s="32" t="s">
        <v>55</v>
      </c>
      <c r="B75" s="90">
        <v>8</v>
      </c>
      <c r="C75" s="52" t="e">
        <f>'All Students'!#REF!</f>
        <v>#REF!</v>
      </c>
      <c r="D75" s="18" t="e">
        <f>'All Students'!#REF!</f>
        <v>#REF!</v>
      </c>
      <c r="E75" s="95" t="e">
        <f>'All Students'!#REF!</f>
        <v>#REF!</v>
      </c>
      <c r="F75" s="80" t="e">
        <f>'All Students'!#REF!</f>
        <v>#REF!</v>
      </c>
      <c r="G75" s="52">
        <f>'ECE Only'!AG73</f>
        <v>0</v>
      </c>
      <c r="H75" s="18">
        <f>'ECE Only'!AH73</f>
        <v>0</v>
      </c>
      <c r="I75" s="96">
        <f>'ECE Only'!AI73</f>
        <v>0</v>
      </c>
      <c r="J75" s="80">
        <f>'ECE Only'!AJ73</f>
        <v>0</v>
      </c>
      <c r="K75" s="52">
        <f>'At Risk Only'!AG73</f>
        <v>0</v>
      </c>
      <c r="L75" s="18">
        <f>'At Risk Only'!AH73</f>
        <v>0</v>
      </c>
      <c r="M75" s="96">
        <f>'At Risk Only'!AI73</f>
        <v>0</v>
      </c>
      <c r="N75" s="80">
        <f>'At Risk Only'!AJ73</f>
        <v>0</v>
      </c>
      <c r="O75" s="52">
        <f>'CEIS Only'!AG73</f>
        <v>0</v>
      </c>
      <c r="P75" s="18">
        <f>'CEIS Only'!AH73</f>
        <v>0</v>
      </c>
      <c r="Q75" s="96">
        <f>'CEIS Only'!AI73</f>
        <v>0</v>
      </c>
      <c r="R75" s="80">
        <f>'CEIS Only'!AJ73</f>
        <v>0</v>
      </c>
      <c r="S75" s="52">
        <f>'LEP Only'!AG73</f>
        <v>0</v>
      </c>
      <c r="T75" s="18">
        <f>'LEP Only'!AH73</f>
        <v>0</v>
      </c>
      <c r="U75" s="96">
        <f>'LEP Only'!AI73</f>
        <v>0</v>
      </c>
      <c r="V75" s="80">
        <f>'LEP Only'!AJ73</f>
        <v>0</v>
      </c>
    </row>
    <row r="76" spans="1:22" ht="16.5" thickTop="1" thickBot="1" x14ac:dyDescent="0.3">
      <c r="A76" s="34" t="s">
        <v>55</v>
      </c>
      <c r="B76" s="91" t="s">
        <v>3</v>
      </c>
      <c r="C76" s="53" t="e">
        <f>'All Students'!#REF!</f>
        <v>#REF!</v>
      </c>
      <c r="D76" s="37" t="e">
        <f>'All Students'!#REF!</f>
        <v>#REF!</v>
      </c>
      <c r="E76" s="101" t="e">
        <f>'All Students'!#REF!</f>
        <v>#REF!</v>
      </c>
      <c r="F76" s="81" t="e">
        <f>'All Students'!#REF!</f>
        <v>#REF!</v>
      </c>
      <c r="G76" s="53">
        <f>'ECE Only'!AG74</f>
        <v>0</v>
      </c>
      <c r="H76" s="37">
        <f>'ECE Only'!AH74</f>
        <v>0</v>
      </c>
      <c r="I76" s="104">
        <f>'ECE Only'!AI74</f>
        <v>0</v>
      </c>
      <c r="J76" s="81">
        <f>'ECE Only'!AJ74</f>
        <v>0</v>
      </c>
      <c r="K76" s="53">
        <f>'At Risk Only'!AG74</f>
        <v>0</v>
      </c>
      <c r="L76" s="37">
        <f>'At Risk Only'!AH74</f>
        <v>0</v>
      </c>
      <c r="M76" s="104">
        <f>'At Risk Only'!AI74</f>
        <v>0</v>
      </c>
      <c r="N76" s="81">
        <f>'At Risk Only'!AJ74</f>
        <v>0</v>
      </c>
      <c r="O76" s="53">
        <f>'CEIS Only'!AG74</f>
        <v>0</v>
      </c>
      <c r="P76" s="37">
        <f>'CEIS Only'!AH74</f>
        <v>0</v>
      </c>
      <c r="Q76" s="104">
        <f>'CEIS Only'!AI74</f>
        <v>0</v>
      </c>
      <c r="R76" s="81">
        <f>'CEIS Only'!AJ74</f>
        <v>0</v>
      </c>
      <c r="S76" s="53">
        <f>'LEP Only'!AG74</f>
        <v>0</v>
      </c>
      <c r="T76" s="37">
        <f>'LEP Only'!AH74</f>
        <v>0</v>
      </c>
      <c r="U76" s="104">
        <f>'LEP Only'!AI74</f>
        <v>0</v>
      </c>
      <c r="V76" s="81">
        <f>'LEP Only'!AJ74</f>
        <v>0</v>
      </c>
    </row>
    <row r="77" spans="1:22" x14ac:dyDescent="0.25">
      <c r="A77" s="5" t="s">
        <v>56</v>
      </c>
      <c r="B77" s="89">
        <v>6</v>
      </c>
      <c r="C77" s="57" t="e">
        <f>'All Students'!#REF!</f>
        <v>#REF!</v>
      </c>
      <c r="D77" s="36" t="e">
        <f>'All Students'!#REF!</f>
        <v>#REF!</v>
      </c>
      <c r="E77" s="100" t="e">
        <f>'All Students'!#REF!</f>
        <v>#REF!</v>
      </c>
      <c r="F77" s="78" t="e">
        <f>'All Students'!#REF!</f>
        <v>#REF!</v>
      </c>
      <c r="G77" s="57">
        <f>'ECE Only'!AG75</f>
        <v>0</v>
      </c>
      <c r="H77" s="36">
        <f>'ECE Only'!AH75</f>
        <v>0</v>
      </c>
      <c r="I77" s="103">
        <f>'ECE Only'!AI75</f>
        <v>0</v>
      </c>
      <c r="J77" s="78">
        <f>'ECE Only'!AJ75</f>
        <v>0</v>
      </c>
      <c r="K77" s="57">
        <f>'At Risk Only'!AG75</f>
        <v>0</v>
      </c>
      <c r="L77" s="36">
        <f>'At Risk Only'!AH75</f>
        <v>0</v>
      </c>
      <c r="M77" s="103">
        <f>'At Risk Only'!AI75</f>
        <v>0</v>
      </c>
      <c r="N77" s="78">
        <f>'At Risk Only'!AJ75</f>
        <v>0</v>
      </c>
      <c r="O77" s="57">
        <f>'CEIS Only'!AG75</f>
        <v>0</v>
      </c>
      <c r="P77" s="36">
        <f>'CEIS Only'!AH75</f>
        <v>0</v>
      </c>
      <c r="Q77" s="103">
        <f>'CEIS Only'!AI75</f>
        <v>0</v>
      </c>
      <c r="R77" s="78">
        <f>'CEIS Only'!AJ75</f>
        <v>0</v>
      </c>
      <c r="S77" s="57">
        <f>'LEP Only'!AG75</f>
        <v>0</v>
      </c>
      <c r="T77" s="36">
        <f>'LEP Only'!AH75</f>
        <v>0</v>
      </c>
      <c r="U77" s="103">
        <f>'LEP Only'!AI75</f>
        <v>0</v>
      </c>
      <c r="V77" s="78">
        <f>'LEP Only'!AJ75</f>
        <v>0</v>
      </c>
    </row>
    <row r="78" spans="1:22" x14ac:dyDescent="0.25">
      <c r="A78" s="7" t="s">
        <v>56</v>
      </c>
      <c r="B78" s="69">
        <v>7</v>
      </c>
      <c r="C78" s="51" t="e">
        <f>'All Students'!#REF!</f>
        <v>#REF!</v>
      </c>
      <c r="D78" s="16" t="e">
        <f>'All Students'!#REF!</f>
        <v>#REF!</v>
      </c>
      <c r="E78" s="93" t="e">
        <f>'All Students'!#REF!</f>
        <v>#REF!</v>
      </c>
      <c r="F78" s="79" t="e">
        <f>'All Students'!#REF!</f>
        <v>#REF!</v>
      </c>
      <c r="G78" s="51">
        <f>'ECE Only'!AG76</f>
        <v>0</v>
      </c>
      <c r="H78" s="16">
        <f>'ECE Only'!AH76</f>
        <v>0</v>
      </c>
      <c r="I78" s="94">
        <f>'ECE Only'!AI76</f>
        <v>0</v>
      </c>
      <c r="J78" s="79">
        <f>'ECE Only'!AJ76</f>
        <v>0</v>
      </c>
      <c r="K78" s="51">
        <f>'At Risk Only'!AG76</f>
        <v>0</v>
      </c>
      <c r="L78" s="16">
        <f>'At Risk Only'!AH76</f>
        <v>0</v>
      </c>
      <c r="M78" s="94">
        <f>'At Risk Only'!AI76</f>
        <v>0</v>
      </c>
      <c r="N78" s="79">
        <f>'At Risk Only'!AJ76</f>
        <v>0</v>
      </c>
      <c r="O78" s="51">
        <f>'CEIS Only'!AG76</f>
        <v>0</v>
      </c>
      <c r="P78" s="16">
        <f>'CEIS Only'!AH76</f>
        <v>0</v>
      </c>
      <c r="Q78" s="94">
        <f>'CEIS Only'!AI76</f>
        <v>0</v>
      </c>
      <c r="R78" s="79">
        <f>'CEIS Only'!AJ76</f>
        <v>0</v>
      </c>
      <c r="S78" s="51">
        <f>'LEP Only'!AG76</f>
        <v>0</v>
      </c>
      <c r="T78" s="16">
        <f>'LEP Only'!AH76</f>
        <v>0</v>
      </c>
      <c r="U78" s="94">
        <f>'LEP Only'!AI76</f>
        <v>0</v>
      </c>
      <c r="V78" s="79">
        <f>'LEP Only'!AJ76</f>
        <v>0</v>
      </c>
    </row>
    <row r="79" spans="1:22" ht="15.75" thickBot="1" x14ac:dyDescent="0.3">
      <c r="A79" s="32" t="s">
        <v>56</v>
      </c>
      <c r="B79" s="90">
        <v>8</v>
      </c>
      <c r="C79" s="52" t="e">
        <f>'All Students'!#REF!</f>
        <v>#REF!</v>
      </c>
      <c r="D79" s="18" t="e">
        <f>'All Students'!#REF!</f>
        <v>#REF!</v>
      </c>
      <c r="E79" s="95" t="e">
        <f>'All Students'!#REF!</f>
        <v>#REF!</v>
      </c>
      <c r="F79" s="80" t="e">
        <f>'All Students'!#REF!</f>
        <v>#REF!</v>
      </c>
      <c r="G79" s="52">
        <f>'ECE Only'!AG77</f>
        <v>0</v>
      </c>
      <c r="H79" s="18">
        <f>'ECE Only'!AH77</f>
        <v>0</v>
      </c>
      <c r="I79" s="96">
        <f>'ECE Only'!AI77</f>
        <v>0</v>
      </c>
      <c r="J79" s="80">
        <f>'ECE Only'!AJ77</f>
        <v>0</v>
      </c>
      <c r="K79" s="52">
        <f>'At Risk Only'!AG77</f>
        <v>0</v>
      </c>
      <c r="L79" s="18">
        <f>'At Risk Only'!AH77</f>
        <v>0</v>
      </c>
      <c r="M79" s="96">
        <f>'At Risk Only'!AI77</f>
        <v>0</v>
      </c>
      <c r="N79" s="80">
        <f>'At Risk Only'!AJ77</f>
        <v>0</v>
      </c>
      <c r="O79" s="52">
        <f>'CEIS Only'!AG77</f>
        <v>0</v>
      </c>
      <c r="P79" s="18">
        <f>'CEIS Only'!AH77</f>
        <v>0</v>
      </c>
      <c r="Q79" s="96">
        <f>'CEIS Only'!AI77</f>
        <v>0</v>
      </c>
      <c r="R79" s="80">
        <f>'CEIS Only'!AJ77</f>
        <v>0</v>
      </c>
      <c r="S79" s="52">
        <f>'LEP Only'!AG77</f>
        <v>0</v>
      </c>
      <c r="T79" s="18">
        <f>'LEP Only'!AH77</f>
        <v>0</v>
      </c>
      <c r="U79" s="96">
        <f>'LEP Only'!AI77</f>
        <v>0</v>
      </c>
      <c r="V79" s="80">
        <f>'LEP Only'!AJ77</f>
        <v>0</v>
      </c>
    </row>
    <row r="80" spans="1:22" ht="16.5" thickTop="1" thickBot="1" x14ac:dyDescent="0.3">
      <c r="A80" s="34" t="s">
        <v>56</v>
      </c>
      <c r="B80" s="91" t="s">
        <v>3</v>
      </c>
      <c r="C80" s="53" t="e">
        <f>'All Students'!#REF!</f>
        <v>#REF!</v>
      </c>
      <c r="D80" s="37" t="e">
        <f>'All Students'!#REF!</f>
        <v>#REF!</v>
      </c>
      <c r="E80" s="101" t="e">
        <f>'All Students'!#REF!</f>
        <v>#REF!</v>
      </c>
      <c r="F80" s="81" t="e">
        <f>'All Students'!#REF!</f>
        <v>#REF!</v>
      </c>
      <c r="G80" s="53">
        <f>'ECE Only'!AG78</f>
        <v>0</v>
      </c>
      <c r="H80" s="37">
        <f>'ECE Only'!AH78</f>
        <v>0</v>
      </c>
      <c r="I80" s="104">
        <f>'ECE Only'!AI78</f>
        <v>0</v>
      </c>
      <c r="J80" s="81">
        <f>'ECE Only'!AJ78</f>
        <v>0</v>
      </c>
      <c r="K80" s="53">
        <f>'At Risk Only'!AG78</f>
        <v>0</v>
      </c>
      <c r="L80" s="37">
        <f>'At Risk Only'!AH78</f>
        <v>0</v>
      </c>
      <c r="M80" s="104">
        <f>'At Risk Only'!AI78</f>
        <v>0</v>
      </c>
      <c r="N80" s="81">
        <f>'At Risk Only'!AJ78</f>
        <v>0</v>
      </c>
      <c r="O80" s="53">
        <f>'CEIS Only'!AG78</f>
        <v>0</v>
      </c>
      <c r="P80" s="37">
        <f>'CEIS Only'!AH78</f>
        <v>0</v>
      </c>
      <c r="Q80" s="104">
        <f>'CEIS Only'!AI78</f>
        <v>0</v>
      </c>
      <c r="R80" s="81">
        <f>'CEIS Only'!AJ78</f>
        <v>0</v>
      </c>
      <c r="S80" s="53">
        <f>'LEP Only'!AG78</f>
        <v>0</v>
      </c>
      <c r="T80" s="37">
        <f>'LEP Only'!AH78</f>
        <v>0</v>
      </c>
      <c r="U80" s="104">
        <f>'LEP Only'!AI78</f>
        <v>0</v>
      </c>
      <c r="V80" s="81">
        <f>'LEP Only'!AJ78</f>
        <v>0</v>
      </c>
    </row>
    <row r="81" spans="1:22" x14ac:dyDescent="0.25">
      <c r="A81" s="5" t="s">
        <v>57</v>
      </c>
      <c r="B81" s="89">
        <v>6</v>
      </c>
      <c r="C81" s="57">
        <f>'All Students'!X6</f>
        <v>0</v>
      </c>
      <c r="D81" s="36" t="e">
        <f>'All Students'!Y6</f>
        <v>#REF!</v>
      </c>
      <c r="E81" s="100" t="e">
        <f>'All Students'!Z6</f>
        <v>#REF!</v>
      </c>
      <c r="F81" s="78" t="e">
        <f>'All Students'!AA6</f>
        <v>#REF!</v>
      </c>
      <c r="G81" s="57">
        <f>'ECE Only'!AG79</f>
        <v>0</v>
      </c>
      <c r="H81" s="36">
        <f>'ECE Only'!AH79</f>
        <v>0</v>
      </c>
      <c r="I81" s="103">
        <f>'ECE Only'!AI79</f>
        <v>0</v>
      </c>
      <c r="J81" s="78">
        <f>'ECE Only'!AJ79</f>
        <v>0</v>
      </c>
      <c r="K81" s="57">
        <f>'At Risk Only'!AG79</f>
        <v>0</v>
      </c>
      <c r="L81" s="36">
        <f>'At Risk Only'!AH79</f>
        <v>0</v>
      </c>
      <c r="M81" s="103">
        <f>'At Risk Only'!AI79</f>
        <v>0</v>
      </c>
      <c r="N81" s="78">
        <f>'At Risk Only'!AJ79</f>
        <v>0</v>
      </c>
      <c r="O81" s="57">
        <f>'CEIS Only'!AG79</f>
        <v>0</v>
      </c>
      <c r="P81" s="36">
        <f>'CEIS Only'!AH79</f>
        <v>0</v>
      </c>
      <c r="Q81" s="103">
        <f>'CEIS Only'!AI79</f>
        <v>0</v>
      </c>
      <c r="R81" s="78">
        <f>'CEIS Only'!AJ79</f>
        <v>0</v>
      </c>
      <c r="S81" s="57">
        <f>'LEP Only'!AG79</f>
        <v>0</v>
      </c>
      <c r="T81" s="36">
        <f>'LEP Only'!AH79</f>
        <v>0</v>
      </c>
      <c r="U81" s="103">
        <f>'LEP Only'!AI79</f>
        <v>0</v>
      </c>
      <c r="V81" s="78">
        <f>'LEP Only'!AJ79</f>
        <v>0</v>
      </c>
    </row>
    <row r="82" spans="1:22" x14ac:dyDescent="0.25">
      <c r="A82" s="7" t="s">
        <v>57</v>
      </c>
      <c r="B82" s="69">
        <v>7</v>
      </c>
      <c r="C82" s="51">
        <f>'All Students'!X7</f>
        <v>0</v>
      </c>
      <c r="D82" s="16" t="e">
        <f>'All Students'!Y7</f>
        <v>#REF!</v>
      </c>
      <c r="E82" s="93" t="e">
        <f>'All Students'!Z7</f>
        <v>#REF!</v>
      </c>
      <c r="F82" s="79" t="e">
        <f>'All Students'!AA7</f>
        <v>#REF!</v>
      </c>
      <c r="G82" s="51">
        <f>'ECE Only'!AG80</f>
        <v>0</v>
      </c>
      <c r="H82" s="16">
        <f>'ECE Only'!AH80</f>
        <v>0</v>
      </c>
      <c r="I82" s="94">
        <f>'ECE Only'!AI80</f>
        <v>0</v>
      </c>
      <c r="J82" s="79">
        <f>'ECE Only'!AJ80</f>
        <v>0</v>
      </c>
      <c r="K82" s="51">
        <f>'At Risk Only'!AG80</f>
        <v>0</v>
      </c>
      <c r="L82" s="16">
        <f>'At Risk Only'!AH80</f>
        <v>0</v>
      </c>
      <c r="M82" s="94">
        <f>'At Risk Only'!AI80</f>
        <v>0</v>
      </c>
      <c r="N82" s="79">
        <f>'At Risk Only'!AJ80</f>
        <v>0</v>
      </c>
      <c r="O82" s="51">
        <f>'CEIS Only'!AG80</f>
        <v>0</v>
      </c>
      <c r="P82" s="16">
        <f>'CEIS Only'!AH80</f>
        <v>0</v>
      </c>
      <c r="Q82" s="94">
        <f>'CEIS Only'!AI80</f>
        <v>0</v>
      </c>
      <c r="R82" s="79">
        <f>'CEIS Only'!AJ80</f>
        <v>0</v>
      </c>
      <c r="S82" s="51">
        <f>'LEP Only'!AG80</f>
        <v>0</v>
      </c>
      <c r="T82" s="16">
        <f>'LEP Only'!AH80</f>
        <v>0</v>
      </c>
      <c r="U82" s="94">
        <f>'LEP Only'!AI80</f>
        <v>0</v>
      </c>
      <c r="V82" s="79">
        <f>'LEP Only'!AJ80</f>
        <v>0</v>
      </c>
    </row>
    <row r="83" spans="1:22" ht="15.75" thickBot="1" x14ac:dyDescent="0.3">
      <c r="A83" s="32" t="s">
        <v>57</v>
      </c>
      <c r="B83" s="90">
        <v>8</v>
      </c>
      <c r="C83" s="52">
        <f>'All Students'!X8</f>
        <v>0</v>
      </c>
      <c r="D83" s="18" t="e">
        <f>'All Students'!Y8</f>
        <v>#REF!</v>
      </c>
      <c r="E83" s="95" t="e">
        <f>'All Students'!Z8</f>
        <v>#REF!</v>
      </c>
      <c r="F83" s="80" t="e">
        <f>'All Students'!AA8</f>
        <v>#REF!</v>
      </c>
      <c r="G83" s="52">
        <f>'ECE Only'!AG81</f>
        <v>0</v>
      </c>
      <c r="H83" s="18">
        <f>'ECE Only'!AH81</f>
        <v>0</v>
      </c>
      <c r="I83" s="96">
        <f>'ECE Only'!AI81</f>
        <v>0</v>
      </c>
      <c r="J83" s="80">
        <f>'ECE Only'!AJ81</f>
        <v>0</v>
      </c>
      <c r="K83" s="52">
        <f>'At Risk Only'!AG81</f>
        <v>0</v>
      </c>
      <c r="L83" s="18">
        <f>'At Risk Only'!AH81</f>
        <v>0</v>
      </c>
      <c r="M83" s="96">
        <f>'At Risk Only'!AI81</f>
        <v>0</v>
      </c>
      <c r="N83" s="80">
        <f>'At Risk Only'!AJ81</f>
        <v>0</v>
      </c>
      <c r="O83" s="52">
        <f>'CEIS Only'!AG81</f>
        <v>0</v>
      </c>
      <c r="P83" s="18">
        <f>'CEIS Only'!AH81</f>
        <v>0</v>
      </c>
      <c r="Q83" s="96">
        <f>'CEIS Only'!AI81</f>
        <v>0</v>
      </c>
      <c r="R83" s="80">
        <f>'CEIS Only'!AJ81</f>
        <v>0</v>
      </c>
      <c r="S83" s="52">
        <f>'LEP Only'!AG81</f>
        <v>0</v>
      </c>
      <c r="T83" s="18">
        <f>'LEP Only'!AH81</f>
        <v>0</v>
      </c>
      <c r="U83" s="96">
        <f>'LEP Only'!AI81</f>
        <v>0</v>
      </c>
      <c r="V83" s="80">
        <f>'LEP Only'!AJ81</f>
        <v>0</v>
      </c>
    </row>
    <row r="84" spans="1:22" ht="16.5" thickTop="1" thickBot="1" x14ac:dyDescent="0.3">
      <c r="A84" s="34" t="s">
        <v>57</v>
      </c>
      <c r="B84" s="91" t="s">
        <v>3</v>
      </c>
      <c r="C84" s="53">
        <f>'All Students'!X9</f>
        <v>0</v>
      </c>
      <c r="D84" s="37" t="e">
        <f>'All Students'!Y9</f>
        <v>#REF!</v>
      </c>
      <c r="E84" s="101" t="e">
        <f>'All Students'!Z9</f>
        <v>#REF!</v>
      </c>
      <c r="F84" s="81" t="e">
        <f>'All Students'!AA9</f>
        <v>#REF!</v>
      </c>
      <c r="G84" s="53">
        <f>'ECE Only'!AG82</f>
        <v>0</v>
      </c>
      <c r="H84" s="37">
        <f>'ECE Only'!AH82</f>
        <v>0</v>
      </c>
      <c r="I84" s="104">
        <f>'ECE Only'!AI82</f>
        <v>0</v>
      </c>
      <c r="J84" s="81">
        <f>'ECE Only'!AJ82</f>
        <v>0</v>
      </c>
      <c r="K84" s="53">
        <f>'At Risk Only'!AG82</f>
        <v>0</v>
      </c>
      <c r="L84" s="37">
        <f>'At Risk Only'!AH82</f>
        <v>0</v>
      </c>
      <c r="M84" s="104">
        <f>'At Risk Only'!AI82</f>
        <v>0</v>
      </c>
      <c r="N84" s="81">
        <f>'At Risk Only'!AJ82</f>
        <v>0</v>
      </c>
      <c r="O84" s="53">
        <f>'CEIS Only'!AG82</f>
        <v>0</v>
      </c>
      <c r="P84" s="37">
        <f>'CEIS Only'!AH82</f>
        <v>0</v>
      </c>
      <c r="Q84" s="104">
        <f>'CEIS Only'!AI82</f>
        <v>0</v>
      </c>
      <c r="R84" s="81">
        <f>'CEIS Only'!AJ82</f>
        <v>0</v>
      </c>
      <c r="S84" s="53">
        <f>'LEP Only'!AG82</f>
        <v>0</v>
      </c>
      <c r="T84" s="37">
        <f>'LEP Only'!AH82</f>
        <v>0</v>
      </c>
      <c r="U84" s="104">
        <f>'LEP Only'!AI82</f>
        <v>0</v>
      </c>
      <c r="V84" s="81">
        <f>'LEP Only'!AJ82</f>
        <v>0</v>
      </c>
    </row>
    <row r="85" spans="1:22" x14ac:dyDescent="0.25">
      <c r="A85" s="5" t="s">
        <v>54</v>
      </c>
      <c r="B85" s="89">
        <v>9</v>
      </c>
      <c r="C85" s="57">
        <f>'All Students'!X10</f>
        <v>0</v>
      </c>
      <c r="D85" s="36" t="e">
        <f>'All Students'!Y10</f>
        <v>#REF!</v>
      </c>
      <c r="E85" s="100" t="e">
        <f>'All Students'!Z10</f>
        <v>#REF!</v>
      </c>
      <c r="F85" s="78" t="e">
        <f>'All Students'!AA10</f>
        <v>#REF!</v>
      </c>
      <c r="G85" s="57">
        <f>'ECE Only'!AG83</f>
        <v>0</v>
      </c>
      <c r="H85" s="36">
        <f>'ECE Only'!AH83</f>
        <v>0</v>
      </c>
      <c r="I85" s="103">
        <f>'ECE Only'!AI83</f>
        <v>0</v>
      </c>
      <c r="J85" s="78">
        <f>'ECE Only'!AJ83</f>
        <v>0</v>
      </c>
      <c r="K85" s="57">
        <f>'At Risk Only'!AG83</f>
        <v>0</v>
      </c>
      <c r="L85" s="36">
        <f>'At Risk Only'!AH83</f>
        <v>0</v>
      </c>
      <c r="M85" s="103">
        <f>'At Risk Only'!AI83</f>
        <v>0</v>
      </c>
      <c r="N85" s="78">
        <f>'At Risk Only'!AJ83</f>
        <v>0</v>
      </c>
      <c r="O85" s="57">
        <f>'CEIS Only'!AG83</f>
        <v>0</v>
      </c>
      <c r="P85" s="36">
        <f>'CEIS Only'!AH83</f>
        <v>0</v>
      </c>
      <c r="Q85" s="103">
        <f>'CEIS Only'!AI83</f>
        <v>0</v>
      </c>
      <c r="R85" s="78">
        <f>'CEIS Only'!AJ83</f>
        <v>0</v>
      </c>
      <c r="S85" s="57">
        <f>'LEP Only'!AG83</f>
        <v>0</v>
      </c>
      <c r="T85" s="36">
        <f>'LEP Only'!AH83</f>
        <v>0</v>
      </c>
      <c r="U85" s="103">
        <f>'LEP Only'!AI83</f>
        <v>0</v>
      </c>
      <c r="V85" s="78">
        <f>'LEP Only'!AJ83</f>
        <v>0</v>
      </c>
    </row>
    <row r="86" spans="1:22" x14ac:dyDescent="0.25">
      <c r="A86" s="7" t="s">
        <v>54</v>
      </c>
      <c r="B86" s="69">
        <v>10</v>
      </c>
      <c r="C86" s="51">
        <f>'All Students'!X11</f>
        <v>0</v>
      </c>
      <c r="D86" s="16" t="e">
        <f>'All Students'!Y11</f>
        <v>#REF!</v>
      </c>
      <c r="E86" s="93" t="e">
        <f>'All Students'!Z11</f>
        <v>#REF!</v>
      </c>
      <c r="F86" s="79" t="e">
        <f>'All Students'!AA11</f>
        <v>#REF!</v>
      </c>
      <c r="G86" s="51">
        <f>'ECE Only'!AG84</f>
        <v>0</v>
      </c>
      <c r="H86" s="16">
        <f>'ECE Only'!AH84</f>
        <v>0</v>
      </c>
      <c r="I86" s="94">
        <f>'ECE Only'!AI84</f>
        <v>0</v>
      </c>
      <c r="J86" s="79">
        <f>'ECE Only'!AJ84</f>
        <v>0</v>
      </c>
      <c r="K86" s="51">
        <f>'At Risk Only'!AG84</f>
        <v>0</v>
      </c>
      <c r="L86" s="16">
        <f>'At Risk Only'!AH84</f>
        <v>0</v>
      </c>
      <c r="M86" s="94">
        <f>'At Risk Only'!AI84</f>
        <v>0</v>
      </c>
      <c r="N86" s="79">
        <f>'At Risk Only'!AJ84</f>
        <v>0</v>
      </c>
      <c r="O86" s="51">
        <f>'CEIS Only'!AG84</f>
        <v>0</v>
      </c>
      <c r="P86" s="16">
        <f>'CEIS Only'!AH84</f>
        <v>0</v>
      </c>
      <c r="Q86" s="94">
        <f>'CEIS Only'!AI84</f>
        <v>0</v>
      </c>
      <c r="R86" s="79">
        <f>'CEIS Only'!AJ84</f>
        <v>0</v>
      </c>
      <c r="S86" s="51">
        <f>'LEP Only'!AG84</f>
        <v>0</v>
      </c>
      <c r="T86" s="16">
        <f>'LEP Only'!AH84</f>
        <v>0</v>
      </c>
      <c r="U86" s="94">
        <f>'LEP Only'!AI84</f>
        <v>0</v>
      </c>
      <c r="V86" s="79">
        <f>'LEP Only'!AJ84</f>
        <v>0</v>
      </c>
    </row>
    <row r="87" spans="1:22" x14ac:dyDescent="0.25">
      <c r="A87" s="7" t="s">
        <v>54</v>
      </c>
      <c r="B87" s="69">
        <v>11</v>
      </c>
      <c r="C87" s="51">
        <f>'All Students'!X12</f>
        <v>0</v>
      </c>
      <c r="D87" s="16" t="e">
        <f>'All Students'!Y12</f>
        <v>#REF!</v>
      </c>
      <c r="E87" s="93" t="e">
        <f>'All Students'!Z12</f>
        <v>#REF!</v>
      </c>
      <c r="F87" s="79" t="e">
        <f>'All Students'!AA12</f>
        <v>#REF!</v>
      </c>
      <c r="G87" s="51">
        <f>'ECE Only'!AG85</f>
        <v>0</v>
      </c>
      <c r="H87" s="16">
        <f>'ECE Only'!AH85</f>
        <v>0</v>
      </c>
      <c r="I87" s="94">
        <f>'ECE Only'!AI85</f>
        <v>0</v>
      </c>
      <c r="J87" s="79">
        <f>'ECE Only'!AJ85</f>
        <v>0</v>
      </c>
      <c r="K87" s="51">
        <f>'At Risk Only'!AG85</f>
        <v>0</v>
      </c>
      <c r="L87" s="16">
        <f>'At Risk Only'!AH85</f>
        <v>0</v>
      </c>
      <c r="M87" s="94">
        <f>'At Risk Only'!AI85</f>
        <v>0</v>
      </c>
      <c r="N87" s="79">
        <f>'At Risk Only'!AJ85</f>
        <v>0</v>
      </c>
      <c r="O87" s="51">
        <f>'CEIS Only'!AG85</f>
        <v>0</v>
      </c>
      <c r="P87" s="16">
        <f>'CEIS Only'!AH85</f>
        <v>0</v>
      </c>
      <c r="Q87" s="94">
        <f>'CEIS Only'!AI85</f>
        <v>0</v>
      </c>
      <c r="R87" s="79">
        <f>'CEIS Only'!AJ85</f>
        <v>0</v>
      </c>
      <c r="S87" s="51">
        <f>'LEP Only'!AG85</f>
        <v>0</v>
      </c>
      <c r="T87" s="16">
        <f>'LEP Only'!AH85</f>
        <v>0</v>
      </c>
      <c r="U87" s="94">
        <f>'LEP Only'!AI85</f>
        <v>0</v>
      </c>
      <c r="V87" s="79">
        <f>'LEP Only'!AJ85</f>
        <v>0</v>
      </c>
    </row>
    <row r="88" spans="1:22" x14ac:dyDescent="0.25">
      <c r="A88" s="7" t="s">
        <v>54</v>
      </c>
      <c r="B88" s="69">
        <v>12</v>
      </c>
      <c r="C88" s="51" t="e">
        <f>'All Students'!#REF!</f>
        <v>#REF!</v>
      </c>
      <c r="D88" s="16" t="e">
        <f>'All Students'!#REF!</f>
        <v>#REF!</v>
      </c>
      <c r="E88" s="93" t="e">
        <f>'All Students'!#REF!</f>
        <v>#REF!</v>
      </c>
      <c r="F88" s="79" t="e">
        <f>'All Students'!#REF!</f>
        <v>#REF!</v>
      </c>
      <c r="G88" s="51">
        <f>'ECE Only'!AG86</f>
        <v>0</v>
      </c>
      <c r="H88" s="16">
        <f>'ECE Only'!AH86</f>
        <v>0</v>
      </c>
      <c r="I88" s="94">
        <f>'ECE Only'!AI86</f>
        <v>0</v>
      </c>
      <c r="J88" s="79">
        <f>'ECE Only'!AJ86</f>
        <v>0</v>
      </c>
      <c r="K88" s="51">
        <f>'At Risk Only'!AG86</f>
        <v>0</v>
      </c>
      <c r="L88" s="16">
        <f>'At Risk Only'!AH86</f>
        <v>0</v>
      </c>
      <c r="M88" s="94">
        <f>'At Risk Only'!AI86</f>
        <v>0</v>
      </c>
      <c r="N88" s="79">
        <f>'At Risk Only'!AJ86</f>
        <v>0</v>
      </c>
      <c r="O88" s="51">
        <f>'CEIS Only'!AG86</f>
        <v>0</v>
      </c>
      <c r="P88" s="16">
        <f>'CEIS Only'!AH86</f>
        <v>0</v>
      </c>
      <c r="Q88" s="94">
        <f>'CEIS Only'!AI86</f>
        <v>0</v>
      </c>
      <c r="R88" s="79">
        <f>'CEIS Only'!AJ86</f>
        <v>0</v>
      </c>
      <c r="S88" s="51">
        <f>'LEP Only'!AG86</f>
        <v>0</v>
      </c>
      <c r="T88" s="16">
        <f>'LEP Only'!AH86</f>
        <v>0</v>
      </c>
      <c r="U88" s="94">
        <f>'LEP Only'!AI86</f>
        <v>0</v>
      </c>
      <c r="V88" s="79">
        <f>'LEP Only'!AJ86</f>
        <v>0</v>
      </c>
    </row>
    <row r="89" spans="1:22" ht="15.75" thickBot="1" x14ac:dyDescent="0.3">
      <c r="A89" s="32" t="s">
        <v>54</v>
      </c>
      <c r="B89" s="90">
        <v>14</v>
      </c>
      <c r="C89" s="52" t="e">
        <f>'All Students'!#REF!</f>
        <v>#REF!</v>
      </c>
      <c r="D89" s="18" t="e">
        <f>'All Students'!#REF!</f>
        <v>#REF!</v>
      </c>
      <c r="E89" s="95" t="e">
        <f>'All Students'!#REF!</f>
        <v>#REF!</v>
      </c>
      <c r="F89" s="80" t="e">
        <f>'All Students'!#REF!</f>
        <v>#REF!</v>
      </c>
      <c r="G89" s="52">
        <f>'ECE Only'!AG87</f>
        <v>0</v>
      </c>
      <c r="H89" s="18">
        <f>'ECE Only'!AH87</f>
        <v>0</v>
      </c>
      <c r="I89" s="96">
        <f>'ECE Only'!AI87</f>
        <v>0</v>
      </c>
      <c r="J89" s="80">
        <f>'ECE Only'!AJ87</f>
        <v>0</v>
      </c>
      <c r="K89" s="52">
        <f>'At Risk Only'!AG87</f>
        <v>0</v>
      </c>
      <c r="L89" s="18">
        <f>'At Risk Only'!AH87</f>
        <v>0</v>
      </c>
      <c r="M89" s="96">
        <f>'At Risk Only'!AI87</f>
        <v>0</v>
      </c>
      <c r="N89" s="80">
        <f>'At Risk Only'!AJ87</f>
        <v>0</v>
      </c>
      <c r="O89" s="52">
        <f>'CEIS Only'!AG87</f>
        <v>0</v>
      </c>
      <c r="P89" s="18">
        <f>'CEIS Only'!AH87</f>
        <v>0</v>
      </c>
      <c r="Q89" s="96">
        <f>'CEIS Only'!AI87</f>
        <v>0</v>
      </c>
      <c r="R89" s="80">
        <f>'CEIS Only'!AJ87</f>
        <v>0</v>
      </c>
      <c r="S89" s="52">
        <f>'LEP Only'!AG87</f>
        <v>0</v>
      </c>
      <c r="T89" s="18">
        <f>'LEP Only'!AH87</f>
        <v>0</v>
      </c>
      <c r="U89" s="96">
        <f>'LEP Only'!AI87</f>
        <v>0</v>
      </c>
      <c r="V89" s="80">
        <f>'LEP Only'!AJ87</f>
        <v>0</v>
      </c>
    </row>
    <row r="90" spans="1:22" ht="16.5" thickTop="1" thickBot="1" x14ac:dyDescent="0.3">
      <c r="A90" s="34" t="s">
        <v>54</v>
      </c>
      <c r="B90" s="91" t="s">
        <v>3</v>
      </c>
      <c r="C90" s="53">
        <f>'All Students'!X13</f>
        <v>0</v>
      </c>
      <c r="D90" s="37" t="e">
        <f>'All Students'!Y13</f>
        <v>#REF!</v>
      </c>
      <c r="E90" s="101" t="e">
        <f>'All Students'!Z13</f>
        <v>#REF!</v>
      </c>
      <c r="F90" s="81" t="e">
        <f>'All Students'!AA13</f>
        <v>#REF!</v>
      </c>
      <c r="G90" s="53">
        <f>'ECE Only'!AG88</f>
        <v>0</v>
      </c>
      <c r="H90" s="37">
        <f>'ECE Only'!AH88</f>
        <v>0</v>
      </c>
      <c r="I90" s="104">
        <f>'ECE Only'!AI88</f>
        <v>0</v>
      </c>
      <c r="J90" s="81">
        <f>'ECE Only'!AJ88</f>
        <v>0</v>
      </c>
      <c r="K90" s="53">
        <f>'At Risk Only'!AG88</f>
        <v>0</v>
      </c>
      <c r="L90" s="37">
        <f>'At Risk Only'!AH88</f>
        <v>0</v>
      </c>
      <c r="M90" s="104">
        <f>'At Risk Only'!AI88</f>
        <v>0</v>
      </c>
      <c r="N90" s="81">
        <f>'At Risk Only'!AJ88</f>
        <v>0</v>
      </c>
      <c r="O90" s="53">
        <f>'CEIS Only'!AG88</f>
        <v>0</v>
      </c>
      <c r="P90" s="37">
        <f>'CEIS Only'!AH88</f>
        <v>0</v>
      </c>
      <c r="Q90" s="104">
        <f>'CEIS Only'!AI88</f>
        <v>0</v>
      </c>
      <c r="R90" s="81">
        <f>'CEIS Only'!AJ88</f>
        <v>0</v>
      </c>
      <c r="S90" s="53">
        <f>'LEP Only'!AG88</f>
        <v>0</v>
      </c>
      <c r="T90" s="37">
        <f>'LEP Only'!AH88</f>
        <v>0</v>
      </c>
      <c r="U90" s="104">
        <f>'LEP Only'!AI88</f>
        <v>0</v>
      </c>
      <c r="V90" s="81">
        <f>'LEP Only'!AJ88</f>
        <v>0</v>
      </c>
    </row>
    <row r="91" spans="1:22" x14ac:dyDescent="0.25">
      <c r="A91" s="5" t="s">
        <v>58</v>
      </c>
      <c r="B91" s="89">
        <v>9</v>
      </c>
      <c r="C91" s="57">
        <f>'All Students'!X14</f>
        <v>0</v>
      </c>
      <c r="D91" s="36" t="e">
        <f>'All Students'!Y14</f>
        <v>#REF!</v>
      </c>
      <c r="E91" s="100" t="e">
        <f>'All Students'!Z14</f>
        <v>#REF!</v>
      </c>
      <c r="F91" s="78" t="e">
        <f>'All Students'!AA14</f>
        <v>#REF!</v>
      </c>
      <c r="G91" s="57">
        <f>'ECE Only'!AG89</f>
        <v>0</v>
      </c>
      <c r="H91" s="36">
        <f>'ECE Only'!AH89</f>
        <v>0</v>
      </c>
      <c r="I91" s="103">
        <f>'ECE Only'!AI89</f>
        <v>0</v>
      </c>
      <c r="J91" s="78">
        <f>'ECE Only'!AJ89</f>
        <v>0</v>
      </c>
      <c r="K91" s="57">
        <f>'At Risk Only'!AG89</f>
        <v>0</v>
      </c>
      <c r="L91" s="36">
        <f>'At Risk Only'!AH89</f>
        <v>0</v>
      </c>
      <c r="M91" s="103">
        <f>'At Risk Only'!AI89</f>
        <v>0</v>
      </c>
      <c r="N91" s="78">
        <f>'At Risk Only'!AJ89</f>
        <v>0</v>
      </c>
      <c r="O91" s="57">
        <f>'CEIS Only'!AG89</f>
        <v>0</v>
      </c>
      <c r="P91" s="36">
        <f>'CEIS Only'!AH89</f>
        <v>0</v>
      </c>
      <c r="Q91" s="103">
        <f>'CEIS Only'!AI89</f>
        <v>0</v>
      </c>
      <c r="R91" s="78">
        <f>'CEIS Only'!AJ89</f>
        <v>0</v>
      </c>
      <c r="S91" s="57">
        <f>'LEP Only'!AG89</f>
        <v>0</v>
      </c>
      <c r="T91" s="36">
        <f>'LEP Only'!AH89</f>
        <v>0</v>
      </c>
      <c r="U91" s="103">
        <f>'LEP Only'!AI89</f>
        <v>0</v>
      </c>
      <c r="V91" s="78">
        <f>'LEP Only'!AJ89</f>
        <v>0</v>
      </c>
    </row>
    <row r="92" spans="1:22" x14ac:dyDescent="0.25">
      <c r="A92" s="7" t="s">
        <v>58</v>
      </c>
      <c r="B92" s="69">
        <v>10</v>
      </c>
      <c r="C92" s="51">
        <f>'All Students'!X15</f>
        <v>0</v>
      </c>
      <c r="D92" s="16" t="e">
        <f>'All Students'!Y15</f>
        <v>#REF!</v>
      </c>
      <c r="E92" s="93" t="e">
        <f>'All Students'!Z15</f>
        <v>#REF!</v>
      </c>
      <c r="F92" s="79" t="e">
        <f>'All Students'!AA15</f>
        <v>#REF!</v>
      </c>
      <c r="G92" s="51">
        <f>'ECE Only'!AG90</f>
        <v>0</v>
      </c>
      <c r="H92" s="16">
        <f>'ECE Only'!AH90</f>
        <v>0</v>
      </c>
      <c r="I92" s="94">
        <f>'ECE Only'!AI90</f>
        <v>0</v>
      </c>
      <c r="J92" s="79">
        <f>'ECE Only'!AJ90</f>
        <v>0</v>
      </c>
      <c r="K92" s="51">
        <f>'At Risk Only'!AG90</f>
        <v>0</v>
      </c>
      <c r="L92" s="16">
        <f>'At Risk Only'!AH90</f>
        <v>0</v>
      </c>
      <c r="M92" s="94">
        <f>'At Risk Only'!AI90</f>
        <v>0</v>
      </c>
      <c r="N92" s="79">
        <f>'At Risk Only'!AJ90</f>
        <v>0</v>
      </c>
      <c r="O92" s="51">
        <f>'CEIS Only'!AG90</f>
        <v>0</v>
      </c>
      <c r="P92" s="16">
        <f>'CEIS Only'!AH90</f>
        <v>0</v>
      </c>
      <c r="Q92" s="94">
        <f>'CEIS Only'!AI90</f>
        <v>0</v>
      </c>
      <c r="R92" s="79">
        <f>'CEIS Only'!AJ90</f>
        <v>0</v>
      </c>
      <c r="S92" s="51">
        <f>'LEP Only'!AG90</f>
        <v>0</v>
      </c>
      <c r="T92" s="16">
        <f>'LEP Only'!AH90</f>
        <v>0</v>
      </c>
      <c r="U92" s="94">
        <f>'LEP Only'!AI90</f>
        <v>0</v>
      </c>
      <c r="V92" s="79">
        <f>'LEP Only'!AJ90</f>
        <v>0</v>
      </c>
    </row>
    <row r="93" spans="1:22" x14ac:dyDescent="0.25">
      <c r="A93" s="7" t="s">
        <v>58</v>
      </c>
      <c r="B93" s="69">
        <v>11</v>
      </c>
      <c r="C93" s="51">
        <f>'All Students'!X16</f>
        <v>0</v>
      </c>
      <c r="D93" s="16" t="e">
        <f>'All Students'!Y16</f>
        <v>#REF!</v>
      </c>
      <c r="E93" s="93" t="e">
        <f>'All Students'!Z16</f>
        <v>#REF!</v>
      </c>
      <c r="F93" s="79" t="e">
        <f>'All Students'!AA16</f>
        <v>#REF!</v>
      </c>
      <c r="G93" s="51">
        <f>'ECE Only'!AG91</f>
        <v>0</v>
      </c>
      <c r="H93" s="16">
        <f>'ECE Only'!AH91</f>
        <v>0</v>
      </c>
      <c r="I93" s="94">
        <f>'ECE Only'!AI91</f>
        <v>0</v>
      </c>
      <c r="J93" s="79">
        <f>'ECE Only'!AJ91</f>
        <v>0</v>
      </c>
      <c r="K93" s="51">
        <f>'At Risk Only'!AG91</f>
        <v>0</v>
      </c>
      <c r="L93" s="16">
        <f>'At Risk Only'!AH91</f>
        <v>0</v>
      </c>
      <c r="M93" s="94">
        <f>'At Risk Only'!AI91</f>
        <v>0</v>
      </c>
      <c r="N93" s="79">
        <f>'At Risk Only'!AJ91</f>
        <v>0</v>
      </c>
      <c r="O93" s="51">
        <f>'CEIS Only'!AG91</f>
        <v>0</v>
      </c>
      <c r="P93" s="16">
        <f>'CEIS Only'!AH91</f>
        <v>0</v>
      </c>
      <c r="Q93" s="94">
        <f>'CEIS Only'!AI91</f>
        <v>0</v>
      </c>
      <c r="R93" s="79">
        <f>'CEIS Only'!AJ91</f>
        <v>0</v>
      </c>
      <c r="S93" s="51">
        <f>'LEP Only'!AG91</f>
        <v>0</v>
      </c>
      <c r="T93" s="16">
        <f>'LEP Only'!AH91</f>
        <v>0</v>
      </c>
      <c r="U93" s="94">
        <f>'LEP Only'!AI91</f>
        <v>0</v>
      </c>
      <c r="V93" s="79">
        <f>'LEP Only'!AJ91</f>
        <v>0</v>
      </c>
    </row>
    <row r="94" spans="1:22" x14ac:dyDescent="0.25">
      <c r="A94" s="7" t="s">
        <v>58</v>
      </c>
      <c r="B94" s="69">
        <v>12</v>
      </c>
      <c r="C94" s="51">
        <f>'All Students'!X17</f>
        <v>0</v>
      </c>
      <c r="D94" s="16" t="e">
        <f>'All Students'!Y17</f>
        <v>#REF!</v>
      </c>
      <c r="E94" s="93" t="e">
        <f>'All Students'!Z17</f>
        <v>#REF!</v>
      </c>
      <c r="F94" s="79" t="e">
        <f>'All Students'!AA17</f>
        <v>#REF!</v>
      </c>
      <c r="G94" s="51">
        <f>'ECE Only'!AG92</f>
        <v>0</v>
      </c>
      <c r="H94" s="16">
        <f>'ECE Only'!AH92</f>
        <v>0</v>
      </c>
      <c r="I94" s="94">
        <f>'ECE Only'!AI92</f>
        <v>0</v>
      </c>
      <c r="J94" s="79">
        <f>'ECE Only'!AJ92</f>
        <v>0</v>
      </c>
      <c r="K94" s="51">
        <f>'At Risk Only'!AG92</f>
        <v>0</v>
      </c>
      <c r="L94" s="16">
        <f>'At Risk Only'!AH92</f>
        <v>0</v>
      </c>
      <c r="M94" s="94">
        <f>'At Risk Only'!AI92</f>
        <v>0</v>
      </c>
      <c r="N94" s="79">
        <f>'At Risk Only'!AJ92</f>
        <v>0</v>
      </c>
      <c r="O94" s="51">
        <f>'CEIS Only'!AG92</f>
        <v>0</v>
      </c>
      <c r="P94" s="16">
        <f>'CEIS Only'!AH92</f>
        <v>0</v>
      </c>
      <c r="Q94" s="94">
        <f>'CEIS Only'!AI92</f>
        <v>0</v>
      </c>
      <c r="R94" s="79">
        <f>'CEIS Only'!AJ92</f>
        <v>0</v>
      </c>
      <c r="S94" s="51">
        <f>'LEP Only'!AG92</f>
        <v>0</v>
      </c>
      <c r="T94" s="16">
        <f>'LEP Only'!AH92</f>
        <v>0</v>
      </c>
      <c r="U94" s="94">
        <f>'LEP Only'!AI92</f>
        <v>0</v>
      </c>
      <c r="V94" s="79">
        <f>'LEP Only'!AJ92</f>
        <v>0</v>
      </c>
    </row>
    <row r="95" spans="1:22" ht="15.75" thickBot="1" x14ac:dyDescent="0.3">
      <c r="A95" s="32" t="s">
        <v>58</v>
      </c>
      <c r="B95" s="90">
        <v>14</v>
      </c>
      <c r="C95" s="52">
        <f>'All Students'!X18</f>
        <v>0</v>
      </c>
      <c r="D95" s="18" t="e">
        <f>'All Students'!Y18</f>
        <v>#REF!</v>
      </c>
      <c r="E95" s="95" t="e">
        <f>'All Students'!Z18</f>
        <v>#REF!</v>
      </c>
      <c r="F95" s="80" t="e">
        <f>'All Students'!AA18</f>
        <v>#REF!</v>
      </c>
      <c r="G95" s="52">
        <f>'ECE Only'!AG93</f>
        <v>0</v>
      </c>
      <c r="H95" s="18">
        <f>'ECE Only'!AH93</f>
        <v>0</v>
      </c>
      <c r="I95" s="96">
        <f>'ECE Only'!AI93</f>
        <v>0</v>
      </c>
      <c r="J95" s="80">
        <f>'ECE Only'!AJ93</f>
        <v>0</v>
      </c>
      <c r="K95" s="52">
        <f>'At Risk Only'!AG93</f>
        <v>0</v>
      </c>
      <c r="L95" s="18">
        <f>'At Risk Only'!AH93</f>
        <v>0</v>
      </c>
      <c r="M95" s="96">
        <f>'At Risk Only'!AI93</f>
        <v>0</v>
      </c>
      <c r="N95" s="80">
        <f>'At Risk Only'!AJ93</f>
        <v>0</v>
      </c>
      <c r="O95" s="52">
        <f>'CEIS Only'!AG93</f>
        <v>0</v>
      </c>
      <c r="P95" s="18">
        <f>'CEIS Only'!AH93</f>
        <v>0</v>
      </c>
      <c r="Q95" s="96">
        <f>'CEIS Only'!AI93</f>
        <v>0</v>
      </c>
      <c r="R95" s="80">
        <f>'CEIS Only'!AJ93</f>
        <v>0</v>
      </c>
      <c r="S95" s="52">
        <f>'LEP Only'!AG93</f>
        <v>0</v>
      </c>
      <c r="T95" s="18">
        <f>'LEP Only'!AH93</f>
        <v>0</v>
      </c>
      <c r="U95" s="96">
        <f>'LEP Only'!AI93</f>
        <v>0</v>
      </c>
      <c r="V95" s="80">
        <f>'LEP Only'!AJ93</f>
        <v>0</v>
      </c>
    </row>
    <row r="96" spans="1:22" ht="16.5" thickTop="1" thickBot="1" x14ac:dyDescent="0.3">
      <c r="A96" s="34" t="s">
        <v>58</v>
      </c>
      <c r="B96" s="91" t="s">
        <v>3</v>
      </c>
      <c r="C96" s="53">
        <f>'All Students'!X19</f>
        <v>0</v>
      </c>
      <c r="D96" s="37" t="e">
        <f>'All Students'!Y19</f>
        <v>#REF!</v>
      </c>
      <c r="E96" s="101" t="e">
        <f>'All Students'!Z19</f>
        <v>#REF!</v>
      </c>
      <c r="F96" s="81" t="e">
        <f>'All Students'!AA19</f>
        <v>#REF!</v>
      </c>
      <c r="G96" s="53">
        <f>'ECE Only'!AG94</f>
        <v>0</v>
      </c>
      <c r="H96" s="37">
        <f>'ECE Only'!AH94</f>
        <v>0</v>
      </c>
      <c r="I96" s="104">
        <f>'ECE Only'!AI94</f>
        <v>0</v>
      </c>
      <c r="J96" s="81">
        <f>'ECE Only'!AJ94</f>
        <v>0</v>
      </c>
      <c r="K96" s="53">
        <f>'At Risk Only'!AG94</f>
        <v>0</v>
      </c>
      <c r="L96" s="37">
        <f>'At Risk Only'!AH94</f>
        <v>0</v>
      </c>
      <c r="M96" s="104">
        <f>'At Risk Only'!AI94</f>
        <v>0</v>
      </c>
      <c r="N96" s="81">
        <f>'At Risk Only'!AJ94</f>
        <v>0</v>
      </c>
      <c r="O96" s="53">
        <f>'CEIS Only'!AG94</f>
        <v>0</v>
      </c>
      <c r="P96" s="37">
        <f>'CEIS Only'!AH94</f>
        <v>0</v>
      </c>
      <c r="Q96" s="104">
        <f>'CEIS Only'!AI94</f>
        <v>0</v>
      </c>
      <c r="R96" s="81">
        <f>'CEIS Only'!AJ94</f>
        <v>0</v>
      </c>
      <c r="S96" s="53">
        <f>'LEP Only'!AG94</f>
        <v>0</v>
      </c>
      <c r="T96" s="37">
        <f>'LEP Only'!AH94</f>
        <v>0</v>
      </c>
      <c r="U96" s="104">
        <f>'LEP Only'!AI94</f>
        <v>0</v>
      </c>
      <c r="V96" s="81">
        <f>'LEP Only'!AJ94</f>
        <v>0</v>
      </c>
    </row>
    <row r="97" spans="1:22" x14ac:dyDescent="0.25">
      <c r="A97" s="5" t="s">
        <v>59</v>
      </c>
      <c r="B97" s="89">
        <v>9</v>
      </c>
      <c r="C97" s="57" t="e">
        <f>'All Students'!#REF!</f>
        <v>#REF!</v>
      </c>
      <c r="D97" s="36" t="e">
        <f>'All Students'!#REF!</f>
        <v>#REF!</v>
      </c>
      <c r="E97" s="100" t="e">
        <f>'All Students'!#REF!</f>
        <v>#REF!</v>
      </c>
      <c r="F97" s="78" t="e">
        <f>'All Students'!#REF!</f>
        <v>#REF!</v>
      </c>
      <c r="G97" s="57">
        <f>'ECE Only'!AG95</f>
        <v>0</v>
      </c>
      <c r="H97" s="36">
        <f>'ECE Only'!AH95</f>
        <v>0</v>
      </c>
      <c r="I97" s="103">
        <f>'ECE Only'!AI95</f>
        <v>0</v>
      </c>
      <c r="J97" s="78">
        <f>'ECE Only'!AJ95</f>
        <v>0</v>
      </c>
      <c r="K97" s="57">
        <f>'At Risk Only'!AG95</f>
        <v>0</v>
      </c>
      <c r="L97" s="36">
        <f>'At Risk Only'!AH95</f>
        <v>0</v>
      </c>
      <c r="M97" s="103">
        <f>'At Risk Only'!AI95</f>
        <v>0</v>
      </c>
      <c r="N97" s="78">
        <f>'At Risk Only'!AJ95</f>
        <v>0</v>
      </c>
      <c r="O97" s="57">
        <f>'CEIS Only'!AG95</f>
        <v>0</v>
      </c>
      <c r="P97" s="36">
        <f>'CEIS Only'!AH95</f>
        <v>0</v>
      </c>
      <c r="Q97" s="103">
        <f>'CEIS Only'!AI95</f>
        <v>0</v>
      </c>
      <c r="R97" s="78">
        <f>'CEIS Only'!AJ95</f>
        <v>0</v>
      </c>
      <c r="S97" s="57">
        <f>'LEP Only'!AG95</f>
        <v>0</v>
      </c>
      <c r="T97" s="36">
        <f>'LEP Only'!AH95</f>
        <v>0</v>
      </c>
      <c r="U97" s="103">
        <f>'LEP Only'!AI95</f>
        <v>0</v>
      </c>
      <c r="V97" s="78">
        <f>'LEP Only'!AJ95</f>
        <v>0</v>
      </c>
    </row>
    <row r="98" spans="1:22" x14ac:dyDescent="0.25">
      <c r="A98" s="7" t="s">
        <v>59</v>
      </c>
      <c r="B98" s="69">
        <v>10</v>
      </c>
      <c r="C98" s="51" t="e">
        <f>'All Students'!#REF!</f>
        <v>#REF!</v>
      </c>
      <c r="D98" s="16" t="e">
        <f>'All Students'!#REF!</f>
        <v>#REF!</v>
      </c>
      <c r="E98" s="93" t="e">
        <f>'All Students'!#REF!</f>
        <v>#REF!</v>
      </c>
      <c r="F98" s="79" t="e">
        <f>'All Students'!#REF!</f>
        <v>#REF!</v>
      </c>
      <c r="G98" s="51">
        <f>'ECE Only'!AG96</f>
        <v>0</v>
      </c>
      <c r="H98" s="16">
        <f>'ECE Only'!AH96</f>
        <v>0</v>
      </c>
      <c r="I98" s="94">
        <f>'ECE Only'!AI96</f>
        <v>0</v>
      </c>
      <c r="J98" s="79">
        <f>'ECE Only'!AJ96</f>
        <v>0</v>
      </c>
      <c r="K98" s="51">
        <f>'At Risk Only'!AG96</f>
        <v>0</v>
      </c>
      <c r="L98" s="16">
        <f>'At Risk Only'!AH96</f>
        <v>0</v>
      </c>
      <c r="M98" s="94">
        <f>'At Risk Only'!AI96</f>
        <v>0</v>
      </c>
      <c r="N98" s="79">
        <f>'At Risk Only'!AJ96</f>
        <v>0</v>
      </c>
      <c r="O98" s="51">
        <f>'CEIS Only'!AG96</f>
        <v>0</v>
      </c>
      <c r="P98" s="16">
        <f>'CEIS Only'!AH96</f>
        <v>0</v>
      </c>
      <c r="Q98" s="94">
        <f>'CEIS Only'!AI96</f>
        <v>0</v>
      </c>
      <c r="R98" s="79">
        <f>'CEIS Only'!AJ96</f>
        <v>0</v>
      </c>
      <c r="S98" s="51">
        <f>'LEP Only'!AG96</f>
        <v>0</v>
      </c>
      <c r="T98" s="16">
        <f>'LEP Only'!AH96</f>
        <v>0</v>
      </c>
      <c r="U98" s="94">
        <f>'LEP Only'!AI96</f>
        <v>0</v>
      </c>
      <c r="V98" s="79">
        <f>'LEP Only'!AJ96</f>
        <v>0</v>
      </c>
    </row>
    <row r="99" spans="1:22" x14ac:dyDescent="0.25">
      <c r="A99" s="7" t="s">
        <v>59</v>
      </c>
      <c r="B99" s="69">
        <v>11</v>
      </c>
      <c r="C99" s="51" t="e">
        <f>'All Students'!#REF!</f>
        <v>#REF!</v>
      </c>
      <c r="D99" s="16" t="e">
        <f>'All Students'!#REF!</f>
        <v>#REF!</v>
      </c>
      <c r="E99" s="93" t="e">
        <f>'All Students'!#REF!</f>
        <v>#REF!</v>
      </c>
      <c r="F99" s="79" t="e">
        <f>'All Students'!#REF!</f>
        <v>#REF!</v>
      </c>
      <c r="G99" s="51">
        <f>'ECE Only'!AG97</f>
        <v>0</v>
      </c>
      <c r="H99" s="16">
        <f>'ECE Only'!AH97</f>
        <v>0</v>
      </c>
      <c r="I99" s="94">
        <f>'ECE Only'!AI97</f>
        <v>0</v>
      </c>
      <c r="J99" s="79">
        <f>'ECE Only'!AJ97</f>
        <v>0</v>
      </c>
      <c r="K99" s="51">
        <f>'At Risk Only'!AG97</f>
        <v>0</v>
      </c>
      <c r="L99" s="16">
        <f>'At Risk Only'!AH97</f>
        <v>0</v>
      </c>
      <c r="M99" s="94">
        <f>'At Risk Only'!AI97</f>
        <v>0</v>
      </c>
      <c r="N99" s="79">
        <f>'At Risk Only'!AJ97</f>
        <v>0</v>
      </c>
      <c r="O99" s="51">
        <f>'CEIS Only'!AG97</f>
        <v>0</v>
      </c>
      <c r="P99" s="16">
        <f>'CEIS Only'!AH97</f>
        <v>0</v>
      </c>
      <c r="Q99" s="94">
        <f>'CEIS Only'!AI97</f>
        <v>0</v>
      </c>
      <c r="R99" s="79">
        <f>'CEIS Only'!AJ97</f>
        <v>0</v>
      </c>
      <c r="S99" s="51">
        <f>'LEP Only'!AG97</f>
        <v>0</v>
      </c>
      <c r="T99" s="16">
        <f>'LEP Only'!AH97</f>
        <v>0</v>
      </c>
      <c r="U99" s="94">
        <f>'LEP Only'!AI97</f>
        <v>0</v>
      </c>
      <c r="V99" s="79">
        <f>'LEP Only'!AJ97</f>
        <v>0</v>
      </c>
    </row>
    <row r="100" spans="1:22" x14ac:dyDescent="0.25">
      <c r="A100" s="7" t="s">
        <v>59</v>
      </c>
      <c r="B100" s="69">
        <v>12</v>
      </c>
      <c r="C100" s="51" t="e">
        <f>'All Students'!#REF!</f>
        <v>#REF!</v>
      </c>
      <c r="D100" s="16" t="e">
        <f>'All Students'!#REF!</f>
        <v>#REF!</v>
      </c>
      <c r="E100" s="93" t="e">
        <f>'All Students'!#REF!</f>
        <v>#REF!</v>
      </c>
      <c r="F100" s="79" t="e">
        <f>'All Students'!#REF!</f>
        <v>#REF!</v>
      </c>
      <c r="G100" s="51">
        <f>'ECE Only'!AG98</f>
        <v>0</v>
      </c>
      <c r="H100" s="16">
        <f>'ECE Only'!AH98</f>
        <v>0</v>
      </c>
      <c r="I100" s="94">
        <f>'ECE Only'!AI98</f>
        <v>0</v>
      </c>
      <c r="J100" s="79">
        <f>'ECE Only'!AJ98</f>
        <v>0</v>
      </c>
      <c r="K100" s="51">
        <f>'At Risk Only'!AG98</f>
        <v>0</v>
      </c>
      <c r="L100" s="16">
        <f>'At Risk Only'!AH98</f>
        <v>0</v>
      </c>
      <c r="M100" s="94">
        <f>'At Risk Only'!AI98</f>
        <v>0</v>
      </c>
      <c r="N100" s="79">
        <f>'At Risk Only'!AJ98</f>
        <v>0</v>
      </c>
      <c r="O100" s="51">
        <f>'CEIS Only'!AG98</f>
        <v>0</v>
      </c>
      <c r="P100" s="16">
        <f>'CEIS Only'!AH98</f>
        <v>0</v>
      </c>
      <c r="Q100" s="94">
        <f>'CEIS Only'!AI98</f>
        <v>0</v>
      </c>
      <c r="R100" s="79">
        <f>'CEIS Only'!AJ98</f>
        <v>0</v>
      </c>
      <c r="S100" s="51">
        <f>'LEP Only'!AG98</f>
        <v>0</v>
      </c>
      <c r="T100" s="16">
        <f>'LEP Only'!AH98</f>
        <v>0</v>
      </c>
      <c r="U100" s="94">
        <f>'LEP Only'!AI98</f>
        <v>0</v>
      </c>
      <c r="V100" s="79">
        <f>'LEP Only'!AJ98</f>
        <v>0</v>
      </c>
    </row>
    <row r="101" spans="1:22" ht="15.75" thickBot="1" x14ac:dyDescent="0.3">
      <c r="A101" s="32" t="s">
        <v>59</v>
      </c>
      <c r="B101" s="90">
        <v>14</v>
      </c>
      <c r="C101" s="52" t="e">
        <f>'All Students'!#REF!</f>
        <v>#REF!</v>
      </c>
      <c r="D101" s="18" t="e">
        <f>'All Students'!#REF!</f>
        <v>#REF!</v>
      </c>
      <c r="E101" s="95" t="e">
        <f>'All Students'!#REF!</f>
        <v>#REF!</v>
      </c>
      <c r="F101" s="80" t="e">
        <f>'All Students'!#REF!</f>
        <v>#REF!</v>
      </c>
      <c r="G101" s="52">
        <f>'ECE Only'!AG99</f>
        <v>0</v>
      </c>
      <c r="H101" s="18">
        <f>'ECE Only'!AH99</f>
        <v>0</v>
      </c>
      <c r="I101" s="96">
        <f>'ECE Only'!AI99</f>
        <v>0</v>
      </c>
      <c r="J101" s="80">
        <f>'ECE Only'!AJ99</f>
        <v>0</v>
      </c>
      <c r="K101" s="52">
        <f>'At Risk Only'!AG99</f>
        <v>0</v>
      </c>
      <c r="L101" s="18">
        <f>'At Risk Only'!AH99</f>
        <v>0</v>
      </c>
      <c r="M101" s="96">
        <f>'At Risk Only'!AI99</f>
        <v>0</v>
      </c>
      <c r="N101" s="80">
        <f>'At Risk Only'!AJ99</f>
        <v>0</v>
      </c>
      <c r="O101" s="52">
        <f>'CEIS Only'!AG99</f>
        <v>0</v>
      </c>
      <c r="P101" s="18">
        <f>'CEIS Only'!AH99</f>
        <v>0</v>
      </c>
      <c r="Q101" s="96">
        <f>'CEIS Only'!AI99</f>
        <v>0</v>
      </c>
      <c r="R101" s="80">
        <f>'CEIS Only'!AJ99</f>
        <v>0</v>
      </c>
      <c r="S101" s="52">
        <f>'LEP Only'!AG99</f>
        <v>0</v>
      </c>
      <c r="T101" s="18">
        <f>'LEP Only'!AH99</f>
        <v>0</v>
      </c>
      <c r="U101" s="96">
        <f>'LEP Only'!AI99</f>
        <v>0</v>
      </c>
      <c r="V101" s="80">
        <f>'LEP Only'!AJ99</f>
        <v>0</v>
      </c>
    </row>
    <row r="102" spans="1:22" ht="16.5" thickTop="1" thickBot="1" x14ac:dyDescent="0.3">
      <c r="A102" s="34" t="s">
        <v>59</v>
      </c>
      <c r="B102" s="91" t="s">
        <v>3</v>
      </c>
      <c r="C102" s="53" t="e">
        <f>'All Students'!#REF!</f>
        <v>#REF!</v>
      </c>
      <c r="D102" s="37" t="e">
        <f>'All Students'!#REF!</f>
        <v>#REF!</v>
      </c>
      <c r="E102" s="101" t="e">
        <f>'All Students'!#REF!</f>
        <v>#REF!</v>
      </c>
      <c r="F102" s="81" t="e">
        <f>'All Students'!#REF!</f>
        <v>#REF!</v>
      </c>
      <c r="G102" s="53">
        <f>'ECE Only'!AG100</f>
        <v>0</v>
      </c>
      <c r="H102" s="37">
        <f>'ECE Only'!AH100</f>
        <v>0</v>
      </c>
      <c r="I102" s="104">
        <f>'ECE Only'!AI100</f>
        <v>0</v>
      </c>
      <c r="J102" s="81">
        <f>'ECE Only'!AJ100</f>
        <v>0</v>
      </c>
      <c r="K102" s="53">
        <f>'At Risk Only'!AG100</f>
        <v>0</v>
      </c>
      <c r="L102" s="37">
        <f>'At Risk Only'!AH100</f>
        <v>0</v>
      </c>
      <c r="M102" s="104">
        <f>'At Risk Only'!AI100</f>
        <v>0</v>
      </c>
      <c r="N102" s="81">
        <f>'At Risk Only'!AJ100</f>
        <v>0</v>
      </c>
      <c r="O102" s="53">
        <f>'CEIS Only'!AG100</f>
        <v>0</v>
      </c>
      <c r="P102" s="37">
        <f>'CEIS Only'!AH100</f>
        <v>0</v>
      </c>
      <c r="Q102" s="104">
        <f>'CEIS Only'!AI100</f>
        <v>0</v>
      </c>
      <c r="R102" s="81">
        <f>'CEIS Only'!AJ100</f>
        <v>0</v>
      </c>
      <c r="S102" s="53">
        <f>'LEP Only'!AG100</f>
        <v>0</v>
      </c>
      <c r="T102" s="37">
        <f>'LEP Only'!AH100</f>
        <v>0</v>
      </c>
      <c r="U102" s="104">
        <f>'LEP Only'!AI100</f>
        <v>0</v>
      </c>
      <c r="V102" s="81">
        <f>'LEP Only'!AJ100</f>
        <v>0</v>
      </c>
    </row>
    <row r="103" spans="1:22" x14ac:dyDescent="0.25">
      <c r="A103" s="5" t="s">
        <v>60</v>
      </c>
      <c r="B103" s="89">
        <v>7</v>
      </c>
      <c r="C103" s="57" t="e">
        <f>'All Students'!#REF!</f>
        <v>#REF!</v>
      </c>
      <c r="D103" s="36" t="e">
        <f>'All Students'!#REF!</f>
        <v>#REF!</v>
      </c>
      <c r="E103" s="100" t="e">
        <f>'All Students'!#REF!</f>
        <v>#REF!</v>
      </c>
      <c r="F103" s="78" t="e">
        <f>'All Students'!#REF!</f>
        <v>#REF!</v>
      </c>
      <c r="G103" s="57">
        <f>'ECE Only'!AG101</f>
        <v>0</v>
      </c>
      <c r="H103" s="36">
        <f>'ECE Only'!AH101</f>
        <v>0</v>
      </c>
      <c r="I103" s="103">
        <f>'ECE Only'!AI101</f>
        <v>0</v>
      </c>
      <c r="J103" s="78">
        <f>'ECE Only'!AJ101</f>
        <v>0</v>
      </c>
      <c r="K103" s="57">
        <f>'At Risk Only'!AG101</f>
        <v>0</v>
      </c>
      <c r="L103" s="36">
        <f>'At Risk Only'!AH101</f>
        <v>0</v>
      </c>
      <c r="M103" s="103">
        <f>'At Risk Only'!AI101</f>
        <v>0</v>
      </c>
      <c r="N103" s="78">
        <f>'At Risk Only'!AJ101</f>
        <v>0</v>
      </c>
      <c r="O103" s="57">
        <f>'CEIS Only'!AG101</f>
        <v>0</v>
      </c>
      <c r="P103" s="36">
        <f>'CEIS Only'!AH101</f>
        <v>0</v>
      </c>
      <c r="Q103" s="103">
        <f>'CEIS Only'!AI101</f>
        <v>0</v>
      </c>
      <c r="R103" s="78">
        <f>'CEIS Only'!AJ101</f>
        <v>0</v>
      </c>
      <c r="S103" s="57">
        <f>'LEP Only'!AG101</f>
        <v>0</v>
      </c>
      <c r="T103" s="36">
        <f>'LEP Only'!AH101</f>
        <v>0</v>
      </c>
      <c r="U103" s="103">
        <f>'LEP Only'!AI101</f>
        <v>0</v>
      </c>
      <c r="V103" s="78">
        <f>'LEP Only'!AJ101</f>
        <v>0</v>
      </c>
    </row>
    <row r="104" spans="1:22" x14ac:dyDescent="0.25">
      <c r="A104" s="7" t="s">
        <v>60</v>
      </c>
      <c r="B104" s="69">
        <v>8</v>
      </c>
      <c r="C104" s="51" t="e">
        <f>'All Students'!#REF!</f>
        <v>#REF!</v>
      </c>
      <c r="D104" s="16" t="e">
        <f>'All Students'!#REF!</f>
        <v>#REF!</v>
      </c>
      <c r="E104" s="93" t="e">
        <f>'All Students'!#REF!</f>
        <v>#REF!</v>
      </c>
      <c r="F104" s="79" t="e">
        <f>'All Students'!#REF!</f>
        <v>#REF!</v>
      </c>
      <c r="G104" s="51">
        <f>'ECE Only'!AG102</f>
        <v>0</v>
      </c>
      <c r="H104" s="16">
        <f>'ECE Only'!AH102</f>
        <v>0</v>
      </c>
      <c r="I104" s="94">
        <f>'ECE Only'!AI102</f>
        <v>0</v>
      </c>
      <c r="J104" s="79">
        <f>'ECE Only'!AJ102</f>
        <v>0</v>
      </c>
      <c r="K104" s="51">
        <f>'At Risk Only'!AG102</f>
        <v>0</v>
      </c>
      <c r="L104" s="16">
        <f>'At Risk Only'!AH102</f>
        <v>0</v>
      </c>
      <c r="M104" s="94">
        <f>'At Risk Only'!AI102</f>
        <v>0</v>
      </c>
      <c r="N104" s="79">
        <f>'At Risk Only'!AJ102</f>
        <v>0</v>
      </c>
      <c r="O104" s="51">
        <f>'CEIS Only'!AG102</f>
        <v>0</v>
      </c>
      <c r="P104" s="16">
        <f>'CEIS Only'!AH102</f>
        <v>0</v>
      </c>
      <c r="Q104" s="94">
        <f>'CEIS Only'!AI102</f>
        <v>0</v>
      </c>
      <c r="R104" s="79">
        <f>'CEIS Only'!AJ102</f>
        <v>0</v>
      </c>
      <c r="S104" s="51">
        <f>'LEP Only'!AG102</f>
        <v>0</v>
      </c>
      <c r="T104" s="16">
        <f>'LEP Only'!AH102</f>
        <v>0</v>
      </c>
      <c r="U104" s="94">
        <f>'LEP Only'!AI102</f>
        <v>0</v>
      </c>
      <c r="V104" s="79">
        <f>'LEP Only'!AJ102</f>
        <v>0</v>
      </c>
    </row>
    <row r="105" spans="1:22" x14ac:dyDescent="0.25">
      <c r="A105" s="7" t="s">
        <v>60</v>
      </c>
      <c r="B105" s="69">
        <v>9</v>
      </c>
      <c r="C105" s="51" t="e">
        <f>'All Students'!#REF!</f>
        <v>#REF!</v>
      </c>
      <c r="D105" s="16" t="e">
        <f>'All Students'!#REF!</f>
        <v>#REF!</v>
      </c>
      <c r="E105" s="93" t="e">
        <f>'All Students'!#REF!</f>
        <v>#REF!</v>
      </c>
      <c r="F105" s="79" t="e">
        <f>'All Students'!#REF!</f>
        <v>#REF!</v>
      </c>
      <c r="G105" s="51">
        <f>'ECE Only'!AG103</f>
        <v>0</v>
      </c>
      <c r="H105" s="16">
        <f>'ECE Only'!AH103</f>
        <v>0</v>
      </c>
      <c r="I105" s="94">
        <f>'ECE Only'!AI103</f>
        <v>0</v>
      </c>
      <c r="J105" s="79">
        <f>'ECE Only'!AJ103</f>
        <v>0</v>
      </c>
      <c r="K105" s="51">
        <f>'At Risk Only'!AG103</f>
        <v>0</v>
      </c>
      <c r="L105" s="16">
        <f>'At Risk Only'!AH103</f>
        <v>0</v>
      </c>
      <c r="M105" s="94">
        <f>'At Risk Only'!AI103</f>
        <v>0</v>
      </c>
      <c r="N105" s="79">
        <f>'At Risk Only'!AJ103</f>
        <v>0</v>
      </c>
      <c r="O105" s="51">
        <f>'CEIS Only'!AG103</f>
        <v>0</v>
      </c>
      <c r="P105" s="16">
        <f>'CEIS Only'!AH103</f>
        <v>0</v>
      </c>
      <c r="Q105" s="94">
        <f>'CEIS Only'!AI103</f>
        <v>0</v>
      </c>
      <c r="R105" s="79">
        <f>'CEIS Only'!AJ103</f>
        <v>0</v>
      </c>
      <c r="S105" s="51">
        <f>'LEP Only'!AG103</f>
        <v>0</v>
      </c>
      <c r="T105" s="16">
        <f>'LEP Only'!AH103</f>
        <v>0</v>
      </c>
      <c r="U105" s="94">
        <f>'LEP Only'!AI103</f>
        <v>0</v>
      </c>
      <c r="V105" s="79">
        <f>'LEP Only'!AJ103</f>
        <v>0</v>
      </c>
    </row>
    <row r="106" spans="1:22" x14ac:dyDescent="0.25">
      <c r="A106" s="7" t="s">
        <v>60</v>
      </c>
      <c r="B106" s="69">
        <v>10</v>
      </c>
      <c r="C106" s="51" t="e">
        <f>'All Students'!#REF!</f>
        <v>#REF!</v>
      </c>
      <c r="D106" s="16" t="e">
        <f>'All Students'!#REF!</f>
        <v>#REF!</v>
      </c>
      <c r="E106" s="93" t="e">
        <f>'All Students'!#REF!</f>
        <v>#REF!</v>
      </c>
      <c r="F106" s="79" t="e">
        <f>'All Students'!#REF!</f>
        <v>#REF!</v>
      </c>
      <c r="G106" s="51">
        <f>'ECE Only'!AG104</f>
        <v>0</v>
      </c>
      <c r="H106" s="16">
        <f>'ECE Only'!AH104</f>
        <v>0</v>
      </c>
      <c r="I106" s="94">
        <f>'ECE Only'!AI104</f>
        <v>0</v>
      </c>
      <c r="J106" s="79">
        <f>'ECE Only'!AJ104</f>
        <v>0</v>
      </c>
      <c r="K106" s="51">
        <f>'At Risk Only'!AG104</f>
        <v>0</v>
      </c>
      <c r="L106" s="16">
        <f>'At Risk Only'!AH104</f>
        <v>0</v>
      </c>
      <c r="M106" s="94">
        <f>'At Risk Only'!AI104</f>
        <v>0</v>
      </c>
      <c r="N106" s="79">
        <f>'At Risk Only'!AJ104</f>
        <v>0</v>
      </c>
      <c r="O106" s="51">
        <f>'CEIS Only'!AG104</f>
        <v>0</v>
      </c>
      <c r="P106" s="16">
        <f>'CEIS Only'!AH104</f>
        <v>0</v>
      </c>
      <c r="Q106" s="94">
        <f>'CEIS Only'!AI104</f>
        <v>0</v>
      </c>
      <c r="R106" s="79">
        <f>'CEIS Only'!AJ104</f>
        <v>0</v>
      </c>
      <c r="S106" s="51">
        <f>'LEP Only'!AG104</f>
        <v>0</v>
      </c>
      <c r="T106" s="16">
        <f>'LEP Only'!AH104</f>
        <v>0</v>
      </c>
      <c r="U106" s="94">
        <f>'LEP Only'!AI104</f>
        <v>0</v>
      </c>
      <c r="V106" s="79">
        <f>'LEP Only'!AJ104</f>
        <v>0</v>
      </c>
    </row>
    <row r="107" spans="1:22" x14ac:dyDescent="0.25">
      <c r="A107" s="7" t="s">
        <v>60</v>
      </c>
      <c r="B107" s="69">
        <v>11</v>
      </c>
      <c r="C107" s="51" t="e">
        <f>'All Students'!#REF!</f>
        <v>#REF!</v>
      </c>
      <c r="D107" s="16" t="e">
        <f>'All Students'!#REF!</f>
        <v>#REF!</v>
      </c>
      <c r="E107" s="93" t="e">
        <f>'All Students'!#REF!</f>
        <v>#REF!</v>
      </c>
      <c r="F107" s="79" t="e">
        <f>'All Students'!#REF!</f>
        <v>#REF!</v>
      </c>
      <c r="G107" s="51">
        <f>'ECE Only'!AG105</f>
        <v>0</v>
      </c>
      <c r="H107" s="16">
        <f>'ECE Only'!AH105</f>
        <v>0</v>
      </c>
      <c r="I107" s="94">
        <f>'ECE Only'!AI105</f>
        <v>0</v>
      </c>
      <c r="J107" s="79">
        <f>'ECE Only'!AJ105</f>
        <v>0</v>
      </c>
      <c r="K107" s="51">
        <f>'At Risk Only'!AG105</f>
        <v>0</v>
      </c>
      <c r="L107" s="16">
        <f>'At Risk Only'!AH105</f>
        <v>0</v>
      </c>
      <c r="M107" s="94">
        <f>'At Risk Only'!AI105</f>
        <v>0</v>
      </c>
      <c r="N107" s="79">
        <f>'At Risk Only'!AJ105</f>
        <v>0</v>
      </c>
      <c r="O107" s="51">
        <f>'CEIS Only'!AG105</f>
        <v>0</v>
      </c>
      <c r="P107" s="16">
        <f>'CEIS Only'!AH105</f>
        <v>0</v>
      </c>
      <c r="Q107" s="94">
        <f>'CEIS Only'!AI105</f>
        <v>0</v>
      </c>
      <c r="R107" s="79">
        <f>'CEIS Only'!AJ105</f>
        <v>0</v>
      </c>
      <c r="S107" s="51">
        <f>'LEP Only'!AG105</f>
        <v>0</v>
      </c>
      <c r="T107" s="16">
        <f>'LEP Only'!AH105</f>
        <v>0</v>
      </c>
      <c r="U107" s="94">
        <f>'LEP Only'!AI105</f>
        <v>0</v>
      </c>
      <c r="V107" s="79">
        <f>'LEP Only'!AJ105</f>
        <v>0</v>
      </c>
    </row>
    <row r="108" spans="1:22" ht="15.75" thickBot="1" x14ac:dyDescent="0.3">
      <c r="A108" s="32" t="s">
        <v>60</v>
      </c>
      <c r="B108" s="90">
        <v>12</v>
      </c>
      <c r="C108" s="52" t="e">
        <f>'All Students'!#REF!</f>
        <v>#REF!</v>
      </c>
      <c r="D108" s="18" t="e">
        <f>'All Students'!#REF!</f>
        <v>#REF!</v>
      </c>
      <c r="E108" s="95" t="e">
        <f>'All Students'!#REF!</f>
        <v>#REF!</v>
      </c>
      <c r="F108" s="80" t="e">
        <f>'All Students'!#REF!</f>
        <v>#REF!</v>
      </c>
      <c r="G108" s="52">
        <f>'ECE Only'!AG106</f>
        <v>0</v>
      </c>
      <c r="H108" s="18">
        <f>'ECE Only'!AH106</f>
        <v>0</v>
      </c>
      <c r="I108" s="96">
        <f>'ECE Only'!AI106</f>
        <v>0</v>
      </c>
      <c r="J108" s="80">
        <f>'ECE Only'!AJ106</f>
        <v>0</v>
      </c>
      <c r="K108" s="52">
        <f>'At Risk Only'!AG106</f>
        <v>0</v>
      </c>
      <c r="L108" s="18">
        <f>'At Risk Only'!AH106</f>
        <v>0</v>
      </c>
      <c r="M108" s="96">
        <f>'At Risk Only'!AI106</f>
        <v>0</v>
      </c>
      <c r="N108" s="80">
        <f>'At Risk Only'!AJ106</f>
        <v>0</v>
      </c>
      <c r="O108" s="52">
        <f>'CEIS Only'!AG106</f>
        <v>0</v>
      </c>
      <c r="P108" s="18">
        <f>'CEIS Only'!AH106</f>
        <v>0</v>
      </c>
      <c r="Q108" s="96">
        <f>'CEIS Only'!AI106</f>
        <v>0</v>
      </c>
      <c r="R108" s="80">
        <f>'CEIS Only'!AJ106</f>
        <v>0</v>
      </c>
      <c r="S108" s="52">
        <f>'LEP Only'!AG106</f>
        <v>0</v>
      </c>
      <c r="T108" s="18">
        <f>'LEP Only'!AH106</f>
        <v>0</v>
      </c>
      <c r="U108" s="96">
        <f>'LEP Only'!AI106</f>
        <v>0</v>
      </c>
      <c r="V108" s="80">
        <f>'LEP Only'!AJ106</f>
        <v>0</v>
      </c>
    </row>
    <row r="109" spans="1:22" ht="16.5" thickTop="1" thickBot="1" x14ac:dyDescent="0.3">
      <c r="A109" s="34" t="s">
        <v>60</v>
      </c>
      <c r="B109" s="91" t="s">
        <v>3</v>
      </c>
      <c r="C109" s="107" t="e">
        <f>'All Students'!#REF!</f>
        <v>#REF!</v>
      </c>
      <c r="D109" s="108" t="e">
        <f>'All Students'!#REF!</f>
        <v>#REF!</v>
      </c>
      <c r="E109" s="119" t="e">
        <f>'All Students'!#REF!</f>
        <v>#REF!</v>
      </c>
      <c r="F109" s="110" t="e">
        <f>'All Students'!#REF!</f>
        <v>#REF!</v>
      </c>
      <c r="G109" s="107">
        <f>'ECE Only'!AG107</f>
        <v>0</v>
      </c>
      <c r="H109" s="108">
        <f>'ECE Only'!AH107</f>
        <v>0</v>
      </c>
      <c r="I109" s="109">
        <f>'ECE Only'!AI107</f>
        <v>0</v>
      </c>
      <c r="J109" s="110">
        <f>'ECE Only'!AJ107</f>
        <v>0</v>
      </c>
      <c r="K109" s="107">
        <f>'At Risk Only'!AG107</f>
        <v>0</v>
      </c>
      <c r="L109" s="108">
        <f>'At Risk Only'!AH107</f>
        <v>0</v>
      </c>
      <c r="M109" s="109">
        <f>'At Risk Only'!AI107</f>
        <v>0</v>
      </c>
      <c r="N109" s="110">
        <f>'At Risk Only'!AJ107</f>
        <v>0</v>
      </c>
      <c r="O109" s="107">
        <f>'CEIS Only'!AG107</f>
        <v>0</v>
      </c>
      <c r="P109" s="108">
        <f>'CEIS Only'!AH107</f>
        <v>0</v>
      </c>
      <c r="Q109" s="109">
        <f>'CEIS Only'!AI107</f>
        <v>0</v>
      </c>
      <c r="R109" s="110">
        <f>'CEIS Only'!AJ107</f>
        <v>0</v>
      </c>
      <c r="S109" s="107">
        <f>'LEP Only'!AG107</f>
        <v>0</v>
      </c>
      <c r="T109" s="108">
        <f>'LEP Only'!AH107</f>
        <v>0</v>
      </c>
      <c r="U109" s="109">
        <f>'LEP Only'!AI107</f>
        <v>0</v>
      </c>
      <c r="V109" s="110">
        <f>'LEP Only'!AJ107</f>
        <v>0</v>
      </c>
    </row>
    <row r="110" spans="1:22" ht="15.75" thickBot="1" x14ac:dyDescent="0.3">
      <c r="A110" s="206" t="s">
        <v>61</v>
      </c>
      <c r="B110" s="207"/>
      <c r="C110" s="58">
        <f>'All Students'!X20</f>
        <v>0</v>
      </c>
      <c r="D110" s="123"/>
      <c r="E110" s="123"/>
      <c r="F110" s="124"/>
      <c r="G110" s="58">
        <f>'ECE Only'!AG108</f>
        <v>0</v>
      </c>
      <c r="H110" s="123"/>
      <c r="I110" s="123"/>
      <c r="J110" s="124"/>
      <c r="K110" s="58">
        <f>'At Risk Only'!AG108</f>
        <v>0</v>
      </c>
      <c r="L110" s="123"/>
      <c r="M110" s="123"/>
      <c r="N110" s="124"/>
      <c r="O110" s="58">
        <f>'CEIS Only'!AG108</f>
        <v>0</v>
      </c>
      <c r="P110" s="123"/>
      <c r="Q110" s="123"/>
      <c r="R110" s="124"/>
      <c r="S110" s="58">
        <f>'LEP Only'!AG108</f>
        <v>0</v>
      </c>
      <c r="T110" s="123"/>
      <c r="U110" s="123"/>
      <c r="V110" s="124"/>
    </row>
    <row r="111" spans="1:22" x14ac:dyDescent="0.25">
      <c r="A111" s="208" t="s">
        <v>62</v>
      </c>
      <c r="B111" s="209"/>
      <c r="C111" s="120"/>
      <c r="D111" s="121"/>
      <c r="E111" s="121"/>
      <c r="F111" s="122"/>
      <c r="G111" s="120"/>
      <c r="H111" s="121"/>
      <c r="I111" s="121"/>
      <c r="J111" s="122"/>
      <c r="K111" s="120"/>
      <c r="L111" s="121"/>
      <c r="M111" s="121"/>
      <c r="N111" s="122"/>
      <c r="O111" s="120"/>
      <c r="P111" s="121"/>
      <c r="Q111" s="121"/>
      <c r="R111" s="122"/>
      <c r="S111" s="120"/>
      <c r="T111" s="121"/>
      <c r="U111" s="121"/>
      <c r="V111" s="122"/>
    </row>
    <row r="112" spans="1:22" x14ac:dyDescent="0.25">
      <c r="A112" s="208" t="s">
        <v>63</v>
      </c>
      <c r="B112" s="209"/>
      <c r="C112" s="7"/>
      <c r="D112" s="17" t="e">
        <f>'All Students'!#REF!</f>
        <v>#REF!</v>
      </c>
      <c r="E112" s="92"/>
      <c r="F112" s="40"/>
      <c r="G112" s="7"/>
      <c r="H112" s="92">
        <f>'ECE Only'!AH110</f>
        <v>0</v>
      </c>
      <c r="I112" s="92"/>
      <c r="J112" s="40"/>
      <c r="K112" s="7"/>
      <c r="L112" s="92">
        <f>'At Risk Only'!AH110</f>
        <v>0</v>
      </c>
      <c r="M112" s="92"/>
      <c r="N112" s="40"/>
      <c r="O112" s="7"/>
      <c r="P112" s="92">
        <f>'CEIS Only'!AH110</f>
        <v>0</v>
      </c>
      <c r="Q112" s="92"/>
      <c r="R112" s="40"/>
      <c r="S112" s="7"/>
      <c r="T112" s="92">
        <f>'LEP Only'!AH110</f>
        <v>0</v>
      </c>
      <c r="U112" s="92"/>
      <c r="V112" s="40"/>
    </row>
    <row r="113" spans="1:22" x14ac:dyDescent="0.25">
      <c r="A113" s="208" t="s">
        <v>64</v>
      </c>
      <c r="B113" s="209"/>
      <c r="C113" s="7"/>
      <c r="D113" s="92"/>
      <c r="E113" s="92"/>
      <c r="F113" s="40"/>
      <c r="G113" s="7"/>
      <c r="H113" s="92"/>
      <c r="I113" s="92"/>
      <c r="J113" s="40"/>
      <c r="K113" s="7"/>
      <c r="L113" s="92"/>
      <c r="M113" s="92"/>
      <c r="N113" s="40"/>
      <c r="O113" s="7"/>
      <c r="P113" s="92"/>
      <c r="Q113" s="92"/>
      <c r="R113" s="40"/>
      <c r="S113" s="7"/>
      <c r="T113" s="92"/>
      <c r="U113" s="92"/>
      <c r="V113" s="40"/>
    </row>
    <row r="114" spans="1:22" x14ac:dyDescent="0.25">
      <c r="A114" s="208" t="s">
        <v>65</v>
      </c>
      <c r="B114" s="209"/>
      <c r="C114" s="7"/>
      <c r="D114" s="92"/>
      <c r="E114" s="93" t="e">
        <f>'All Students'!#REF!</f>
        <v>#REF!</v>
      </c>
      <c r="F114" s="40"/>
      <c r="G114" s="7"/>
      <c r="H114" s="92"/>
      <c r="I114" s="93">
        <f>'ECE Only'!AI112</f>
        <v>0</v>
      </c>
      <c r="J114" s="40"/>
      <c r="K114" s="7"/>
      <c r="L114" s="92"/>
      <c r="M114" s="93">
        <f>'At Risk Only'!AI112</f>
        <v>0</v>
      </c>
      <c r="N114" s="40"/>
      <c r="O114" s="7"/>
      <c r="P114" s="92"/>
      <c r="Q114" s="93">
        <f>'CEIS Only'!AI112</f>
        <v>0</v>
      </c>
      <c r="R114" s="40"/>
      <c r="S114" s="7"/>
      <c r="T114" s="92"/>
      <c r="U114" s="93">
        <f>'LEP Only'!AI112</f>
        <v>0</v>
      </c>
      <c r="V114" s="40"/>
    </row>
    <row r="115" spans="1:22" x14ac:dyDescent="0.25">
      <c r="A115" s="208" t="s">
        <v>66</v>
      </c>
      <c r="B115" s="209"/>
      <c r="C115" s="7"/>
      <c r="D115" s="92"/>
      <c r="E115" s="92"/>
      <c r="F115" s="40"/>
      <c r="G115" s="7"/>
      <c r="H115" s="92"/>
      <c r="I115" s="92"/>
      <c r="J115" s="40"/>
      <c r="K115" s="7"/>
      <c r="L115" s="92"/>
      <c r="M115" s="92"/>
      <c r="N115" s="40"/>
      <c r="O115" s="7"/>
      <c r="P115" s="92"/>
      <c r="Q115" s="92"/>
      <c r="R115" s="40"/>
      <c r="S115" s="7"/>
      <c r="T115" s="92"/>
      <c r="U115" s="92"/>
      <c r="V115" s="40"/>
    </row>
    <row r="116" spans="1:22" ht="15.75" thickBot="1" x14ac:dyDescent="0.3">
      <c r="A116" s="211" t="s">
        <v>67</v>
      </c>
      <c r="B116" s="212"/>
      <c r="C116" s="9"/>
      <c r="D116" s="28"/>
      <c r="E116" s="28"/>
      <c r="F116" s="118" t="e">
        <f>'All Students'!#REF!</f>
        <v>#REF!</v>
      </c>
      <c r="G116" s="9"/>
      <c r="H116" s="28"/>
      <c r="I116" s="28"/>
      <c r="J116" s="31">
        <f>'ECE Only'!AJ114</f>
        <v>0</v>
      </c>
      <c r="K116" s="9"/>
      <c r="L116" s="28"/>
      <c r="M116" s="28"/>
      <c r="N116" s="31">
        <f>'At Risk Only'!AJ114</f>
        <v>0</v>
      </c>
      <c r="O116" s="9"/>
      <c r="P116" s="28"/>
      <c r="Q116" s="28"/>
      <c r="R116" s="31">
        <f>'CEIS Only'!AJ114</f>
        <v>0</v>
      </c>
      <c r="S116" s="9"/>
      <c r="T116" s="28"/>
      <c r="U116" s="28"/>
      <c r="V116" s="31">
        <f>'LEP Only'!AJ114</f>
        <v>0</v>
      </c>
    </row>
    <row r="117" spans="1:22" x14ac:dyDescent="0.25">
      <c r="C117" s="213" t="s">
        <v>103</v>
      </c>
      <c r="D117" s="213"/>
      <c r="E117" s="213"/>
      <c r="F117" s="213"/>
      <c r="G117" s="213"/>
      <c r="H117" s="13"/>
      <c r="I117" s="13"/>
      <c r="J117" s="13"/>
    </row>
    <row r="118" spans="1:22" x14ac:dyDescent="0.25">
      <c r="C118" s="214" t="s">
        <v>104</v>
      </c>
      <c r="D118" s="214"/>
      <c r="E118" s="214"/>
      <c r="F118" s="214"/>
      <c r="G118" s="214"/>
      <c r="H118" s="14">
        <f>3911/175</f>
        <v>22.348571428571429</v>
      </c>
      <c r="I118" s="13"/>
      <c r="J118" s="13"/>
    </row>
    <row r="119" spans="1:22" x14ac:dyDescent="0.25">
      <c r="C119" s="214" t="s">
        <v>105</v>
      </c>
      <c r="D119" s="214"/>
      <c r="E119" s="214"/>
      <c r="F119" s="214"/>
      <c r="G119" s="214"/>
      <c r="H119" s="214"/>
      <c r="I119" s="214"/>
      <c r="J119" s="13"/>
    </row>
    <row r="120" spans="1:22" x14ac:dyDescent="0.25">
      <c r="C120" s="210" t="s">
        <v>106</v>
      </c>
      <c r="D120" s="210"/>
      <c r="E120" s="210"/>
      <c r="F120" s="210"/>
      <c r="G120" s="210"/>
      <c r="H120" s="210"/>
      <c r="I120" s="210"/>
      <c r="J120" s="210"/>
    </row>
  </sheetData>
  <mergeCells count="17">
    <mergeCell ref="C120:J120"/>
    <mergeCell ref="A115:B115"/>
    <mergeCell ref="A116:B116"/>
    <mergeCell ref="C117:G117"/>
    <mergeCell ref="C118:G118"/>
    <mergeCell ref="C119:I119"/>
    <mergeCell ref="A110:B110"/>
    <mergeCell ref="A111:B111"/>
    <mergeCell ref="A112:B112"/>
    <mergeCell ref="A113:B113"/>
    <mergeCell ref="A114:B114"/>
    <mergeCell ref="S1:V2"/>
    <mergeCell ref="A4:A5"/>
    <mergeCell ref="C1:F2"/>
    <mergeCell ref="G1:J2"/>
    <mergeCell ref="K1:N2"/>
    <mergeCell ref="O1:R2"/>
  </mergeCells>
  <pageMargins left="0.25" right="0.25" top="0.75" bottom="0.75" header="0.3" footer="0.3"/>
  <pageSetup scale="83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0" max="16383" man="1"/>
    <brk id="84" max="16383" man="1"/>
  </rowBreaks>
  <colBreaks count="4" manualBreakCount="4">
    <brk id="6" max="1048575" man="1"/>
    <brk id="10" max="1048575" man="1"/>
    <brk id="14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zoomScaleNormal="100" zoomScaleSheetLayoutView="100" workbookViewId="0">
      <pane xSplit="1" topLeftCell="B1" activePane="topRight" state="frozen"/>
      <selection activeCell="A67" sqref="A67"/>
      <selection pane="topRight" activeCell="C30" sqref="C30"/>
    </sheetView>
  </sheetViews>
  <sheetFormatPr defaultRowHeight="15" x14ac:dyDescent="0.25"/>
  <cols>
    <col min="1" max="1" width="30" style="13" customWidth="1"/>
    <col min="2" max="2" width="17" style="13" customWidth="1"/>
    <col min="3" max="12" width="15.7109375" style="13" customWidth="1"/>
    <col min="13" max="16" width="23.140625" style="13" customWidth="1"/>
    <col min="17" max="17" width="25.42578125" style="13" customWidth="1"/>
    <col min="18" max="18" width="26" style="13" customWidth="1"/>
    <col min="19" max="20" width="25.42578125" style="13" customWidth="1"/>
    <col min="21" max="21" width="26" style="13" customWidth="1"/>
    <col min="22" max="22" width="23.140625" style="13" customWidth="1"/>
    <col min="23" max="23" width="25.42578125" style="13" customWidth="1"/>
    <col min="24" max="24" width="26" style="13" customWidth="1"/>
    <col min="25" max="25" width="24.140625" style="13" customWidth="1"/>
    <col min="26" max="26" width="26.42578125" style="13" customWidth="1"/>
    <col min="27" max="27" width="27" style="13" customWidth="1"/>
    <col min="28" max="28" width="28.42578125" style="13" customWidth="1"/>
    <col min="29" max="29" width="41.5703125" style="13" customWidth="1"/>
    <col min="30" max="30" width="38.140625" style="14" customWidth="1"/>
    <col min="31" max="31" width="36.140625" style="13" customWidth="1"/>
    <col min="32" max="16384" width="9.140625" style="13"/>
  </cols>
  <sheetData>
    <row r="1" spans="1:30" ht="75" customHeight="1" thickBot="1" x14ac:dyDescent="0.3">
      <c r="A1" s="182" t="s">
        <v>5</v>
      </c>
      <c r="B1" s="183" t="s">
        <v>1</v>
      </c>
      <c r="C1" s="144" t="s">
        <v>69</v>
      </c>
      <c r="D1" s="145" t="s">
        <v>164</v>
      </c>
      <c r="E1" s="146" t="s">
        <v>70</v>
      </c>
      <c r="F1" s="147" t="s">
        <v>163</v>
      </c>
      <c r="G1" s="158" t="s">
        <v>71</v>
      </c>
      <c r="H1" s="159" t="s">
        <v>165</v>
      </c>
      <c r="I1" s="144" t="s">
        <v>72</v>
      </c>
      <c r="J1" s="144" t="s">
        <v>166</v>
      </c>
      <c r="K1" s="184" t="s">
        <v>73</v>
      </c>
      <c r="L1" s="184" t="s">
        <v>167</v>
      </c>
      <c r="M1" s="158" t="s">
        <v>74</v>
      </c>
      <c r="N1" s="158" t="s">
        <v>168</v>
      </c>
      <c r="O1" s="144" t="s">
        <v>75</v>
      </c>
      <c r="P1" s="144" t="s">
        <v>169</v>
      </c>
      <c r="Q1" s="146" t="s">
        <v>76</v>
      </c>
      <c r="R1" s="190" t="s">
        <v>170</v>
      </c>
      <c r="S1" s="158" t="s">
        <v>77</v>
      </c>
      <c r="T1" s="158" t="s">
        <v>171</v>
      </c>
      <c r="U1" s="138" t="s">
        <v>78</v>
      </c>
      <c r="V1" s="139" t="s">
        <v>34</v>
      </c>
      <c r="W1" s="140" t="s">
        <v>35</v>
      </c>
      <c r="X1" s="138" t="s">
        <v>79</v>
      </c>
      <c r="Y1" s="141" t="s">
        <v>94</v>
      </c>
      <c r="Z1" s="142" t="s">
        <v>95</v>
      </c>
      <c r="AA1" s="143" t="s">
        <v>96</v>
      </c>
      <c r="AD1" s="13"/>
    </row>
    <row r="2" spans="1:30" ht="15.75" thickBot="1" x14ac:dyDescent="0.3">
      <c r="A2" s="5" t="s">
        <v>159</v>
      </c>
      <c r="B2" s="6" t="s">
        <v>2</v>
      </c>
      <c r="C2" s="162">
        <v>0.95699999999999996</v>
      </c>
      <c r="D2" s="178"/>
      <c r="E2" s="162">
        <v>0.95369999999999999</v>
      </c>
      <c r="F2" s="163"/>
      <c r="G2" s="162">
        <v>0.92669999999999997</v>
      </c>
      <c r="H2" s="163"/>
      <c r="I2" s="162">
        <v>0.92910000000000004</v>
      </c>
      <c r="J2" s="162"/>
      <c r="K2" s="45"/>
      <c r="L2" s="45"/>
      <c r="M2" s="45"/>
      <c r="N2" s="45"/>
      <c r="O2" s="45"/>
      <c r="P2" s="45"/>
      <c r="Q2" s="45"/>
      <c r="R2" s="36"/>
      <c r="S2" s="45"/>
      <c r="T2" s="45"/>
      <c r="U2" s="45">
        <v>0</v>
      </c>
      <c r="V2" s="36">
        <v>0</v>
      </c>
      <c r="W2" s="62" t="e">
        <f>(#REF!*V2)*0.5</f>
        <v>#REF!</v>
      </c>
      <c r="X2" s="45">
        <v>0</v>
      </c>
      <c r="Y2" s="36" t="e">
        <f>SUM(V2,#REF!,R2,#REF!,#REF!,#REF!,#REF!,#REF!,#REF!,#REF!)</f>
        <v>#REF!</v>
      </c>
      <c r="Z2" s="76" t="e">
        <f>SUM(W2,#REF!,#REF!,#REF!,#REF!,#REF!,#REF!,#REF!,#REF!,#REF!)</f>
        <v>#REF!</v>
      </c>
      <c r="AA2" s="78" t="e">
        <f t="shared" ref="AA2:AA5" si="0">Y2*6.25</f>
        <v>#REF!</v>
      </c>
      <c r="AB2" s="102"/>
      <c r="AC2" s="125"/>
      <c r="AD2" s="13"/>
    </row>
    <row r="3" spans="1:30" ht="15.75" thickBot="1" x14ac:dyDescent="0.3">
      <c r="A3" s="5" t="s">
        <v>159</v>
      </c>
      <c r="B3" s="8">
        <v>1</v>
      </c>
      <c r="C3" s="164">
        <v>0.97399999999999998</v>
      </c>
      <c r="D3" s="179"/>
      <c r="E3" s="164">
        <v>0.96719999999999995</v>
      </c>
      <c r="F3" s="165"/>
      <c r="G3" s="164">
        <v>0.95579999999999998</v>
      </c>
      <c r="H3" s="165"/>
      <c r="I3" s="164">
        <v>0.94989999999999997</v>
      </c>
      <c r="J3" s="164"/>
      <c r="K3" s="46"/>
      <c r="L3" s="46"/>
      <c r="M3" s="46"/>
      <c r="N3" s="46"/>
      <c r="O3" s="46"/>
      <c r="P3" s="46"/>
      <c r="Q3" s="46"/>
      <c r="R3" s="16"/>
      <c r="S3" s="46"/>
      <c r="T3" s="46"/>
      <c r="U3" s="46">
        <v>0</v>
      </c>
      <c r="V3" s="16">
        <v>0</v>
      </c>
      <c r="W3" s="63" t="e">
        <f>#REF!*V3</f>
        <v>#REF!</v>
      </c>
      <c r="X3" s="46">
        <v>0</v>
      </c>
      <c r="Y3" s="16" t="e">
        <f>SUM(V3,#REF!,R3,#REF!,#REF!,#REF!,#REF!,#REF!,#REF!,#REF!)</f>
        <v>#REF!</v>
      </c>
      <c r="Z3" s="67" t="e">
        <f>SUM(W3,#REF!,#REF!,#REF!,#REF!,#REF!,#REF!,#REF!,#REF!,#REF!)</f>
        <v>#REF!</v>
      </c>
      <c r="AA3" s="79" t="e">
        <f t="shared" si="0"/>
        <v>#REF!</v>
      </c>
      <c r="AD3" s="13"/>
    </row>
    <row r="4" spans="1:30" ht="15.75" thickBot="1" x14ac:dyDescent="0.3">
      <c r="A4" s="5" t="s">
        <v>159</v>
      </c>
      <c r="B4" s="8">
        <v>2</v>
      </c>
      <c r="C4" s="164">
        <v>0.97199999999999998</v>
      </c>
      <c r="D4" s="179"/>
      <c r="E4" s="164">
        <v>0.96160000000000001</v>
      </c>
      <c r="F4" s="165"/>
      <c r="G4" s="164">
        <v>0.95720000000000005</v>
      </c>
      <c r="H4" s="165"/>
      <c r="I4" s="164">
        <v>0.9415</v>
      </c>
      <c r="J4" s="164"/>
      <c r="K4" s="46"/>
      <c r="L4" s="46"/>
      <c r="M4" s="46"/>
      <c r="N4" s="46"/>
      <c r="O4" s="46"/>
      <c r="P4" s="46"/>
      <c r="Q4" s="46"/>
      <c r="R4" s="16"/>
      <c r="S4" s="46"/>
      <c r="T4" s="46"/>
      <c r="U4" s="46">
        <v>0</v>
      </c>
      <c r="V4" s="16">
        <v>0</v>
      </c>
      <c r="W4" s="63" t="e">
        <f>#REF!*V4</f>
        <v>#REF!</v>
      </c>
      <c r="X4" s="46">
        <v>0</v>
      </c>
      <c r="Y4" s="16" t="e">
        <f>SUM(V4,#REF!,R4,#REF!,#REF!,#REF!,#REF!,#REF!,#REF!,#REF!)</f>
        <v>#REF!</v>
      </c>
      <c r="Z4" s="67" t="e">
        <f>SUM(W4,#REF!,#REF!,#REF!,#REF!,#REF!,#REF!,#REF!,#REF!,#REF!)</f>
        <v>#REF!</v>
      </c>
      <c r="AA4" s="79" t="e">
        <f t="shared" si="0"/>
        <v>#REF!</v>
      </c>
      <c r="AD4" s="13"/>
    </row>
    <row r="5" spans="1:30" ht="15.75" thickBot="1" x14ac:dyDescent="0.3">
      <c r="A5" s="148" t="s">
        <v>159</v>
      </c>
      <c r="B5" s="149" t="s">
        <v>3</v>
      </c>
      <c r="C5" s="166">
        <v>0.96799999999999997</v>
      </c>
      <c r="D5" s="167">
        <v>0.95899999999999996</v>
      </c>
      <c r="E5" s="166">
        <v>0.96109999999999995</v>
      </c>
      <c r="F5" s="167">
        <v>0.90500000000000003</v>
      </c>
      <c r="G5" s="166">
        <v>0.94710000000000005</v>
      </c>
      <c r="H5" s="167">
        <v>0.94550000000000001</v>
      </c>
      <c r="I5" s="166">
        <v>0.9405</v>
      </c>
      <c r="J5" s="166">
        <v>0.94369999999999998</v>
      </c>
      <c r="K5" s="185"/>
      <c r="L5" s="185"/>
      <c r="M5" s="185"/>
      <c r="N5" s="185"/>
      <c r="O5" s="185"/>
      <c r="P5" s="185"/>
      <c r="Q5" s="185"/>
      <c r="R5" s="191"/>
      <c r="S5" s="185"/>
      <c r="T5" s="185"/>
      <c r="U5" s="48">
        <v>0</v>
      </c>
      <c r="V5" s="37">
        <f>SUM(V2:V4)</f>
        <v>0</v>
      </c>
      <c r="W5" s="65" t="e">
        <f>SUM(W2:W4)</f>
        <v>#REF!</v>
      </c>
      <c r="X5" s="48">
        <v>0</v>
      </c>
      <c r="Y5" s="37" t="e">
        <f>SUM(Y2:Y4)</f>
        <v>#REF!</v>
      </c>
      <c r="Z5" s="77" t="e">
        <f>SUM(Z2:Z4)</f>
        <v>#REF!</v>
      </c>
      <c r="AA5" s="81" t="e">
        <f t="shared" si="0"/>
        <v>#REF!</v>
      </c>
      <c r="AD5" s="13"/>
    </row>
    <row r="6" spans="1:30" x14ac:dyDescent="0.25">
      <c r="A6" s="5" t="s">
        <v>160</v>
      </c>
      <c r="B6" s="6">
        <v>3</v>
      </c>
      <c r="C6" s="162">
        <v>0.96799999999999997</v>
      </c>
      <c r="D6" s="178"/>
      <c r="E6" s="162">
        <v>0.95989999999999998</v>
      </c>
      <c r="F6" s="163"/>
      <c r="G6" s="162">
        <v>0.96020000000000005</v>
      </c>
      <c r="H6" s="163"/>
      <c r="I6" s="162">
        <v>0.95299999999999996</v>
      </c>
      <c r="J6" s="162"/>
      <c r="K6" s="45"/>
      <c r="L6" s="45"/>
      <c r="M6" s="45"/>
      <c r="N6" s="45"/>
      <c r="O6" s="45"/>
      <c r="P6" s="45"/>
      <c r="Q6" s="45"/>
      <c r="R6" s="36"/>
      <c r="S6" s="45"/>
      <c r="T6" s="45"/>
      <c r="U6" s="45">
        <v>0</v>
      </c>
      <c r="V6" s="36">
        <v>0</v>
      </c>
      <c r="W6" s="62" t="e">
        <f>(#REF!*V6)</f>
        <v>#REF!</v>
      </c>
      <c r="X6" s="45">
        <v>0</v>
      </c>
      <c r="Y6" s="36" t="e">
        <f>SUM(V6,#REF!,R6,#REF!,#REF!,#REF!,#REF!,#REF!,#REF!,#REF!)</f>
        <v>#REF!</v>
      </c>
      <c r="Z6" s="76" t="e">
        <f>SUM(W6,#REF!,#REF!,#REF!,#REF!,#REF!,#REF!,#REF!,#REF!,#REF!)</f>
        <v>#REF!</v>
      </c>
      <c r="AA6" s="78" t="e">
        <f t="shared" ref="AA6:AA13" si="1">Y6*6.58</f>
        <v>#REF!</v>
      </c>
      <c r="AD6" s="13"/>
    </row>
    <row r="7" spans="1:30" x14ac:dyDescent="0.25">
      <c r="A7" s="7" t="s">
        <v>160</v>
      </c>
      <c r="B7" s="8">
        <v>4</v>
      </c>
      <c r="C7" s="164">
        <v>0.96799999999999997</v>
      </c>
      <c r="D7" s="179"/>
      <c r="E7" s="164">
        <v>0.96699999999999997</v>
      </c>
      <c r="F7" s="165"/>
      <c r="G7" s="164">
        <v>0.96930000000000005</v>
      </c>
      <c r="H7" s="165"/>
      <c r="I7" s="164">
        <v>0.95299999999999996</v>
      </c>
      <c r="J7" s="164"/>
      <c r="K7" s="46"/>
      <c r="L7" s="46"/>
      <c r="M7" s="46"/>
      <c r="N7" s="46"/>
      <c r="O7" s="46"/>
      <c r="P7" s="46"/>
      <c r="Q7" s="46"/>
      <c r="R7" s="16"/>
      <c r="S7" s="46"/>
      <c r="T7" s="46"/>
      <c r="U7" s="46">
        <v>0</v>
      </c>
      <c r="V7" s="16">
        <v>0</v>
      </c>
      <c r="W7" s="63" t="e">
        <f>#REF!*V7</f>
        <v>#REF!</v>
      </c>
      <c r="X7" s="46">
        <v>0</v>
      </c>
      <c r="Y7" s="16" t="e">
        <f>SUM(V7,#REF!,R7,#REF!,#REF!,#REF!,#REF!,#REF!,#REF!,#REF!)</f>
        <v>#REF!</v>
      </c>
      <c r="Z7" s="67" t="e">
        <f>SUM(W7,#REF!,#REF!,#REF!,#REF!,#REF!,#REF!,#REF!,#REF!,#REF!)</f>
        <v>#REF!</v>
      </c>
      <c r="AA7" s="79" t="e">
        <f t="shared" si="1"/>
        <v>#REF!</v>
      </c>
      <c r="AD7" s="13"/>
    </row>
    <row r="8" spans="1:30" ht="15.75" thickBot="1" x14ac:dyDescent="0.3">
      <c r="A8" s="32" t="s">
        <v>160</v>
      </c>
      <c r="B8" s="33">
        <v>5</v>
      </c>
      <c r="C8" s="168">
        <v>0.97399999999999998</v>
      </c>
      <c r="D8" s="180"/>
      <c r="E8" s="168">
        <v>0.96599999999999997</v>
      </c>
      <c r="F8" s="169"/>
      <c r="G8" s="168">
        <v>0.95950000000000002</v>
      </c>
      <c r="H8" s="169"/>
      <c r="I8" s="168">
        <v>0.95809999999999995</v>
      </c>
      <c r="J8" s="168"/>
      <c r="K8" s="47"/>
      <c r="L8" s="47"/>
      <c r="M8" s="47"/>
      <c r="N8" s="47"/>
      <c r="O8" s="47"/>
      <c r="P8" s="47"/>
      <c r="Q8" s="47"/>
      <c r="R8" s="18"/>
      <c r="S8" s="47"/>
      <c r="T8" s="47"/>
      <c r="U8" s="47">
        <v>0</v>
      </c>
      <c r="V8" s="18">
        <v>0</v>
      </c>
      <c r="W8" s="64" t="e">
        <f>#REF!*V8</f>
        <v>#REF!</v>
      </c>
      <c r="X8" s="47">
        <v>0</v>
      </c>
      <c r="Y8" s="18" t="e">
        <f>SUM(V8,#REF!,R8,#REF!,#REF!,#REF!,#REF!,#REF!,#REF!,#REF!)</f>
        <v>#REF!</v>
      </c>
      <c r="Z8" s="75" t="e">
        <f>SUM(W8,#REF!,#REF!,#REF!,#REF!,#REF!,#REF!,#REF!,#REF!,#REF!)</f>
        <v>#REF!</v>
      </c>
      <c r="AA8" s="80" t="e">
        <f t="shared" si="1"/>
        <v>#REF!</v>
      </c>
      <c r="AD8" s="13"/>
    </row>
    <row r="9" spans="1:30" ht="16.5" thickTop="1" thickBot="1" x14ac:dyDescent="0.3">
      <c r="A9" s="150" t="s">
        <v>160</v>
      </c>
      <c r="B9" s="151" t="s">
        <v>3</v>
      </c>
      <c r="C9" s="170">
        <v>0.97</v>
      </c>
      <c r="D9" s="171">
        <v>0.97499999999999998</v>
      </c>
      <c r="E9" s="170">
        <v>0.96460000000000001</v>
      </c>
      <c r="F9" s="171">
        <v>0.92800000000000005</v>
      </c>
      <c r="G9" s="170">
        <v>0.96309999999999996</v>
      </c>
      <c r="H9" s="171">
        <v>0.95879999999999999</v>
      </c>
      <c r="I9" s="170">
        <v>0.95479999999999998</v>
      </c>
      <c r="J9" s="170">
        <v>0.95030000000000003</v>
      </c>
      <c r="K9" s="186"/>
      <c r="L9" s="186"/>
      <c r="M9" s="186"/>
      <c r="N9" s="186"/>
      <c r="O9" s="186"/>
      <c r="P9" s="186"/>
      <c r="Q9" s="186"/>
      <c r="R9" s="192"/>
      <c r="S9" s="186"/>
      <c r="T9" s="186"/>
      <c r="U9" s="48">
        <v>0</v>
      </c>
      <c r="V9" s="37">
        <f t="shared" ref="V9" si="2">SUM(V6:V8)</f>
        <v>0</v>
      </c>
      <c r="W9" s="65" t="e">
        <f t="shared" ref="W9" si="3">SUM(W6:W8)</f>
        <v>#REF!</v>
      </c>
      <c r="X9" s="48">
        <v>0</v>
      </c>
      <c r="Y9" s="37" t="e">
        <f>SUM(Y6:Y8)</f>
        <v>#REF!</v>
      </c>
      <c r="Z9" s="77" t="e">
        <f>SUM(Z6:Z8)</f>
        <v>#REF!</v>
      </c>
      <c r="AA9" s="81" t="e">
        <f t="shared" si="1"/>
        <v>#REF!</v>
      </c>
      <c r="AD9" s="13"/>
    </row>
    <row r="10" spans="1:30" x14ac:dyDescent="0.25">
      <c r="A10" s="5" t="s">
        <v>161</v>
      </c>
      <c r="B10" s="6">
        <v>6</v>
      </c>
      <c r="C10" s="172">
        <v>0.97499999999999998</v>
      </c>
      <c r="D10" s="181"/>
      <c r="E10" s="172">
        <v>0.95609999999999995</v>
      </c>
      <c r="F10" s="173"/>
      <c r="G10" s="172">
        <v>0.95879999999999999</v>
      </c>
      <c r="H10" s="173"/>
      <c r="I10" s="172">
        <v>0.95230000000000004</v>
      </c>
      <c r="J10" s="172"/>
      <c r="K10" s="49"/>
      <c r="L10" s="49"/>
      <c r="M10" s="49"/>
      <c r="N10" s="49"/>
      <c r="O10" s="49"/>
      <c r="P10" s="49"/>
      <c r="Q10" s="49"/>
      <c r="R10" s="17"/>
      <c r="S10" s="49"/>
      <c r="T10" s="49"/>
      <c r="U10" s="49">
        <v>0</v>
      </c>
      <c r="V10" s="17">
        <v>0</v>
      </c>
      <c r="W10" s="62" t="e">
        <f>(#REF!*V10)</f>
        <v>#REF!</v>
      </c>
      <c r="X10" s="49">
        <v>0</v>
      </c>
      <c r="Y10" s="36" t="e">
        <f>SUM(V10,#REF!,R10,#REF!,#REF!,#REF!,#REF!,#REF!,#REF!,#REF!)</f>
        <v>#REF!</v>
      </c>
      <c r="Z10" s="76" t="e">
        <f>SUM(W10,#REF!,#REF!,#REF!,#REF!,#REF!,#REF!,#REF!,#REF!,#REF!)</f>
        <v>#REF!</v>
      </c>
      <c r="AA10" s="78" t="e">
        <f t="shared" si="1"/>
        <v>#REF!</v>
      </c>
      <c r="AD10" s="13"/>
    </row>
    <row r="11" spans="1:30" x14ac:dyDescent="0.25">
      <c r="A11" s="7" t="s">
        <v>161</v>
      </c>
      <c r="B11" s="8">
        <v>7</v>
      </c>
      <c r="C11" s="164">
        <v>0.96599999999999997</v>
      </c>
      <c r="D11" s="179"/>
      <c r="E11" s="164">
        <v>0.96150000000000002</v>
      </c>
      <c r="F11" s="165"/>
      <c r="G11" s="164">
        <v>0.96050000000000002</v>
      </c>
      <c r="H11" s="165"/>
      <c r="I11" s="164">
        <v>0.9506</v>
      </c>
      <c r="J11" s="164"/>
      <c r="K11" s="46"/>
      <c r="L11" s="46"/>
      <c r="M11" s="46"/>
      <c r="N11" s="46"/>
      <c r="O11" s="46"/>
      <c r="P11" s="46"/>
      <c r="Q11" s="46"/>
      <c r="R11" s="16"/>
      <c r="S11" s="46"/>
      <c r="T11" s="46"/>
      <c r="U11" s="46">
        <v>0</v>
      </c>
      <c r="V11" s="16">
        <v>0</v>
      </c>
      <c r="W11" s="63" t="e">
        <f>#REF!*V11</f>
        <v>#REF!</v>
      </c>
      <c r="X11" s="46">
        <v>0</v>
      </c>
      <c r="Y11" s="16" t="e">
        <f>SUM(V11,#REF!,R11,#REF!,#REF!,#REF!,#REF!,#REF!,#REF!,#REF!)</f>
        <v>#REF!</v>
      </c>
      <c r="Z11" s="67" t="e">
        <f>SUM(W11,#REF!,#REF!,#REF!,#REF!,#REF!,#REF!,#REF!,#REF!,#REF!)</f>
        <v>#REF!</v>
      </c>
      <c r="AA11" s="79" t="e">
        <f t="shared" si="1"/>
        <v>#REF!</v>
      </c>
      <c r="AD11" s="13"/>
    </row>
    <row r="12" spans="1:30" ht="15.75" thickBot="1" x14ac:dyDescent="0.3">
      <c r="A12" s="7" t="s">
        <v>161</v>
      </c>
      <c r="B12" s="8">
        <v>8</v>
      </c>
      <c r="C12" s="164">
        <v>0.95499999999999996</v>
      </c>
      <c r="D12" s="179"/>
      <c r="E12" s="164">
        <v>0.94550000000000001</v>
      </c>
      <c r="F12" s="165"/>
      <c r="G12" s="164">
        <v>0.92800000000000005</v>
      </c>
      <c r="H12" s="165"/>
      <c r="I12" s="164">
        <v>0.92849999999999999</v>
      </c>
      <c r="J12" s="164"/>
      <c r="K12" s="46"/>
      <c r="L12" s="46"/>
      <c r="M12" s="46"/>
      <c r="N12" s="46"/>
      <c r="O12" s="46"/>
      <c r="P12" s="46"/>
      <c r="Q12" s="46"/>
      <c r="R12" s="16"/>
      <c r="S12" s="46"/>
      <c r="T12" s="46"/>
      <c r="U12" s="46">
        <v>0</v>
      </c>
      <c r="V12" s="16">
        <v>0</v>
      </c>
      <c r="W12" s="63" t="e">
        <f>#REF!*V12</f>
        <v>#REF!</v>
      </c>
      <c r="X12" s="46">
        <v>0</v>
      </c>
      <c r="Y12" s="16" t="e">
        <f>SUM(V12,#REF!,R12,#REF!,#REF!,#REF!,#REF!,#REF!,#REF!,#REF!)</f>
        <v>#REF!</v>
      </c>
      <c r="Z12" s="67" t="e">
        <f>SUM(W12,#REF!,#REF!,#REF!,#REF!,#REF!,#REF!,#REF!,#REF!,#REF!)</f>
        <v>#REF!</v>
      </c>
      <c r="AA12" s="79" t="e">
        <f t="shared" si="1"/>
        <v>#REF!</v>
      </c>
      <c r="AD12" s="13"/>
    </row>
    <row r="13" spans="1:30" ht="16.5" thickTop="1" thickBot="1" x14ac:dyDescent="0.3">
      <c r="A13" s="152" t="s">
        <v>161</v>
      </c>
      <c r="B13" s="153" t="s">
        <v>3</v>
      </c>
      <c r="C13" s="174">
        <v>0.96499999999999997</v>
      </c>
      <c r="D13" s="175">
        <v>0.96199999999999997</v>
      </c>
      <c r="E13" s="174">
        <v>0.95420000000000005</v>
      </c>
      <c r="F13" s="175">
        <v>0.92410000000000003</v>
      </c>
      <c r="G13" s="174">
        <v>0.94889999999999997</v>
      </c>
      <c r="H13" s="175">
        <v>0.94799999999999995</v>
      </c>
      <c r="I13" s="174">
        <v>0.94379999999999997</v>
      </c>
      <c r="J13" s="174">
        <v>0.94450000000000001</v>
      </c>
      <c r="K13" s="187"/>
      <c r="L13" s="187"/>
      <c r="M13" s="187"/>
      <c r="N13" s="187"/>
      <c r="O13" s="187"/>
      <c r="P13" s="187"/>
      <c r="Q13" s="187"/>
      <c r="R13" s="193"/>
      <c r="S13" s="187"/>
      <c r="T13" s="187"/>
      <c r="U13" s="129">
        <v>0</v>
      </c>
      <c r="V13" s="130">
        <f>SUM(V10:V12)</f>
        <v>0</v>
      </c>
      <c r="W13" s="131" t="e">
        <f>SUM(W10:W12)</f>
        <v>#REF!</v>
      </c>
      <c r="X13" s="129">
        <v>0</v>
      </c>
      <c r="Y13" s="130" t="e">
        <f>SUM(Y10:Y12)</f>
        <v>#REF!</v>
      </c>
      <c r="Z13" s="132" t="e">
        <f>SUM(Z10:Z12)</f>
        <v>#REF!</v>
      </c>
      <c r="AA13" s="133" t="e">
        <f t="shared" si="1"/>
        <v>#REF!</v>
      </c>
      <c r="AD13" s="13"/>
    </row>
    <row r="14" spans="1:30" x14ac:dyDescent="0.25">
      <c r="A14" s="5" t="s">
        <v>162</v>
      </c>
      <c r="B14" s="6">
        <v>9</v>
      </c>
      <c r="C14" s="162">
        <v>0.95699999999999996</v>
      </c>
      <c r="D14" s="178"/>
      <c r="E14" s="162">
        <v>0.95740000000000003</v>
      </c>
      <c r="F14" s="163"/>
      <c r="G14" s="162">
        <v>0.93879999999999997</v>
      </c>
      <c r="H14" s="163"/>
      <c r="I14" s="162">
        <v>0.92989999999999995</v>
      </c>
      <c r="J14" s="162"/>
      <c r="K14" s="45"/>
      <c r="L14" s="45"/>
      <c r="M14" s="45"/>
      <c r="N14" s="45"/>
      <c r="O14" s="45"/>
      <c r="P14" s="45"/>
      <c r="Q14" s="45"/>
      <c r="R14" s="36"/>
      <c r="S14" s="45"/>
      <c r="T14" s="45"/>
      <c r="U14" s="45">
        <v>0</v>
      </c>
      <c r="V14" s="36">
        <v>0</v>
      </c>
      <c r="W14" s="62" t="e">
        <f>(#REF!*V14)</f>
        <v>#REF!</v>
      </c>
      <c r="X14" s="45">
        <v>0</v>
      </c>
      <c r="Y14" s="36" t="e">
        <f>SUM(V14,#REF!,R14,#REF!,#REF!,#REF!,#REF!,#REF!,#REF!,#REF!)</f>
        <v>#REF!</v>
      </c>
      <c r="Z14" s="76" t="e">
        <f>SUM(W14,#REF!,#REF!,#REF!,#REF!,#REF!,#REF!,#REF!,#REF!,#REF!)</f>
        <v>#REF!</v>
      </c>
      <c r="AA14" s="78" t="e">
        <f>Y14*6.5</f>
        <v>#REF!</v>
      </c>
      <c r="AD14" s="13"/>
    </row>
    <row r="15" spans="1:30" x14ac:dyDescent="0.25">
      <c r="A15" s="7" t="s">
        <v>162</v>
      </c>
      <c r="B15" s="8">
        <v>10</v>
      </c>
      <c r="C15" s="164">
        <v>0.95199999999999996</v>
      </c>
      <c r="D15" s="179"/>
      <c r="E15" s="164">
        <v>0.9325</v>
      </c>
      <c r="F15" s="165"/>
      <c r="G15" s="164">
        <v>0.89849999999999997</v>
      </c>
      <c r="H15" s="165"/>
      <c r="I15" s="164">
        <v>0.91690000000000005</v>
      </c>
      <c r="J15" s="164"/>
      <c r="K15" s="46"/>
      <c r="L15" s="46"/>
      <c r="M15" s="46"/>
      <c r="N15" s="46"/>
      <c r="O15" s="46"/>
      <c r="P15" s="46"/>
      <c r="Q15" s="46"/>
      <c r="R15" s="16"/>
      <c r="S15" s="46"/>
      <c r="T15" s="46"/>
      <c r="U15" s="46">
        <v>0</v>
      </c>
      <c r="V15" s="16">
        <v>0</v>
      </c>
      <c r="W15" s="63" t="e">
        <f>#REF!*V15</f>
        <v>#REF!</v>
      </c>
      <c r="X15" s="46">
        <v>0</v>
      </c>
      <c r="Y15" s="16" t="e">
        <f>SUM(V15,#REF!,R15,#REF!,#REF!,#REF!,#REF!,#REF!,#REF!,#REF!)</f>
        <v>#REF!</v>
      </c>
      <c r="Z15" s="67" t="e">
        <f>SUM(W15,#REF!,#REF!,#REF!,#REF!,#REF!,#REF!,#REF!,#REF!,#REF!)</f>
        <v>#REF!</v>
      </c>
      <c r="AA15" s="79" t="e">
        <f t="shared" ref="AA15:AA19" si="4">Y15*6.5</f>
        <v>#REF!</v>
      </c>
      <c r="AD15" s="13"/>
    </row>
    <row r="16" spans="1:30" x14ac:dyDescent="0.25">
      <c r="A16" s="7" t="s">
        <v>162</v>
      </c>
      <c r="B16" s="8">
        <v>11</v>
      </c>
      <c r="C16" s="164">
        <v>0.95499999999999996</v>
      </c>
      <c r="D16" s="179"/>
      <c r="E16" s="164">
        <v>0.93520000000000003</v>
      </c>
      <c r="F16" s="165"/>
      <c r="G16" s="164">
        <v>0.92600000000000005</v>
      </c>
      <c r="H16" s="165"/>
      <c r="I16" s="164">
        <v>0.91849999999999998</v>
      </c>
      <c r="J16" s="164"/>
      <c r="K16" s="46"/>
      <c r="L16" s="46"/>
      <c r="M16" s="46"/>
      <c r="N16" s="46"/>
      <c r="O16" s="46"/>
      <c r="P16" s="46"/>
      <c r="Q16" s="46"/>
      <c r="R16" s="16"/>
      <c r="S16" s="46"/>
      <c r="T16" s="46"/>
      <c r="U16" s="46">
        <v>0</v>
      </c>
      <c r="V16" s="16">
        <v>0</v>
      </c>
      <c r="W16" s="63" t="e">
        <f>#REF!*V16</f>
        <v>#REF!</v>
      </c>
      <c r="X16" s="46">
        <v>0</v>
      </c>
      <c r="Y16" s="16" t="e">
        <f>SUM(V16,#REF!,R16,#REF!,#REF!,#REF!,#REF!,#REF!,#REF!,#REF!)</f>
        <v>#REF!</v>
      </c>
      <c r="Z16" s="67" t="e">
        <f>SUM(W16,#REF!,#REF!,#REF!,#REF!,#REF!,#REF!,#REF!,#REF!,#REF!)</f>
        <v>#REF!</v>
      </c>
      <c r="AA16" s="79" t="e">
        <f t="shared" si="4"/>
        <v>#REF!</v>
      </c>
      <c r="AD16" s="13"/>
    </row>
    <row r="17" spans="1:30" x14ac:dyDescent="0.25">
      <c r="A17" s="7" t="s">
        <v>162</v>
      </c>
      <c r="B17" s="8">
        <v>12</v>
      </c>
      <c r="C17" s="164">
        <v>0.95199999999999996</v>
      </c>
      <c r="D17" s="179"/>
      <c r="E17" s="164">
        <v>0.94940000000000002</v>
      </c>
      <c r="F17" s="165"/>
      <c r="G17" s="164">
        <v>0.94230000000000003</v>
      </c>
      <c r="H17" s="165"/>
      <c r="I17" s="164">
        <v>0.93820000000000003</v>
      </c>
      <c r="J17" s="164"/>
      <c r="K17" s="46"/>
      <c r="L17" s="46"/>
      <c r="M17" s="46"/>
      <c r="N17" s="46"/>
      <c r="O17" s="46"/>
      <c r="P17" s="46"/>
      <c r="Q17" s="46"/>
      <c r="R17" s="16"/>
      <c r="S17" s="46"/>
      <c r="T17" s="46"/>
      <c r="U17" s="46">
        <v>0</v>
      </c>
      <c r="V17" s="16">
        <v>0</v>
      </c>
      <c r="W17" s="63" t="e">
        <f>#REF!*V17</f>
        <v>#REF!</v>
      </c>
      <c r="X17" s="46">
        <v>0</v>
      </c>
      <c r="Y17" s="16" t="e">
        <f>SUM(V17,#REF!,R17,#REF!,#REF!,#REF!,#REF!,#REF!,#REF!,#REF!)</f>
        <v>#REF!</v>
      </c>
      <c r="Z17" s="67" t="e">
        <f>SUM(W17,#REF!,#REF!,#REF!,#REF!,#REF!,#REF!,#REF!,#REF!,#REF!)</f>
        <v>#REF!</v>
      </c>
      <c r="AA17" s="79" t="e">
        <f t="shared" si="4"/>
        <v>#REF!</v>
      </c>
      <c r="AD17" s="13"/>
    </row>
    <row r="18" spans="1:30" ht="15.75" thickBot="1" x14ac:dyDescent="0.3">
      <c r="A18" s="32" t="s">
        <v>162</v>
      </c>
      <c r="B18" s="33">
        <v>14</v>
      </c>
      <c r="C18" s="168">
        <v>0.93300000000000005</v>
      </c>
      <c r="D18" s="169"/>
      <c r="E18" s="168">
        <v>0.91669999999999996</v>
      </c>
      <c r="F18" s="169"/>
      <c r="G18" s="168">
        <v>0.9</v>
      </c>
      <c r="H18" s="169"/>
      <c r="I18" s="168">
        <v>1</v>
      </c>
      <c r="J18" s="168"/>
      <c r="K18" s="47"/>
      <c r="L18" s="47"/>
      <c r="M18" s="47"/>
      <c r="N18" s="47"/>
      <c r="O18" s="47"/>
      <c r="P18" s="47"/>
      <c r="Q18" s="47"/>
      <c r="R18" s="18"/>
      <c r="S18" s="47"/>
      <c r="T18" s="47"/>
      <c r="U18" s="47">
        <v>0</v>
      </c>
      <c r="V18" s="18">
        <v>0</v>
      </c>
      <c r="W18" s="64" t="e">
        <f>#REF!*V18</f>
        <v>#REF!</v>
      </c>
      <c r="X18" s="47">
        <v>0</v>
      </c>
      <c r="Y18" s="18" t="e">
        <f>SUM(V18,#REF!,R18,#REF!,#REF!,#REF!,#REF!,#REF!,#REF!,#REF!)</f>
        <v>#REF!</v>
      </c>
      <c r="Z18" s="75" t="e">
        <f>SUM(W18,#REF!,#REF!,#REF!,#REF!,#REF!,#REF!,#REF!,#REF!,#REF!)</f>
        <v>#REF!</v>
      </c>
      <c r="AA18" s="80" t="e">
        <f t="shared" si="4"/>
        <v>#REF!</v>
      </c>
      <c r="AD18" s="13"/>
    </row>
    <row r="19" spans="1:30" ht="16.5" thickTop="1" thickBot="1" x14ac:dyDescent="0.3">
      <c r="A19" s="154" t="s">
        <v>162</v>
      </c>
      <c r="B19" s="155" t="s">
        <v>3</v>
      </c>
      <c r="C19" s="176">
        <v>0.95399999999999996</v>
      </c>
      <c r="D19" s="177">
        <v>0.95699999999999996</v>
      </c>
      <c r="E19" s="176">
        <v>0.9446</v>
      </c>
      <c r="F19" s="177">
        <v>0.91120000000000001</v>
      </c>
      <c r="G19" s="176">
        <v>0.92769999999999997</v>
      </c>
      <c r="H19" s="177">
        <v>0.93310000000000004</v>
      </c>
      <c r="I19" s="176">
        <v>0.92669999999999997</v>
      </c>
      <c r="J19" s="176">
        <v>0.92700000000000005</v>
      </c>
      <c r="K19" s="188"/>
      <c r="L19" s="188"/>
      <c r="M19" s="188"/>
      <c r="N19" s="188"/>
      <c r="O19" s="188"/>
      <c r="P19" s="188"/>
      <c r="Q19" s="188"/>
      <c r="R19" s="194"/>
      <c r="S19" s="188"/>
      <c r="T19" s="188"/>
      <c r="U19" s="48">
        <v>0</v>
      </c>
      <c r="V19" s="37">
        <f t="shared" ref="V19" si="5">SUM(V14:V18)</f>
        <v>0</v>
      </c>
      <c r="W19" s="65" t="e">
        <f t="shared" ref="W19" si="6">SUM(W14:W18)</f>
        <v>#REF!</v>
      </c>
      <c r="X19" s="48">
        <v>0</v>
      </c>
      <c r="Y19" s="37" t="e">
        <f>SUM(Y14:Y18)</f>
        <v>#REF!</v>
      </c>
      <c r="Z19" s="77" t="e">
        <f>SUM(Z14:Z18)</f>
        <v>#REF!</v>
      </c>
      <c r="AA19" s="81" t="e">
        <f t="shared" si="4"/>
        <v>#REF!</v>
      </c>
      <c r="AD19" s="13"/>
    </row>
    <row r="20" spans="1:30" ht="15.75" thickBot="1" x14ac:dyDescent="0.3">
      <c r="A20" s="156" t="s">
        <v>61</v>
      </c>
      <c r="B20" s="157"/>
      <c r="C20" s="160">
        <v>0.96430000000000005</v>
      </c>
      <c r="D20" s="161">
        <v>0.96330000000000005</v>
      </c>
      <c r="E20" s="160">
        <v>0.95609999999999995</v>
      </c>
      <c r="F20" s="161">
        <v>0.91690000000000005</v>
      </c>
      <c r="G20" s="160">
        <v>0.94669999999999999</v>
      </c>
      <c r="H20" s="161">
        <v>0.94640000000000002</v>
      </c>
      <c r="I20" s="160">
        <v>0.9415</v>
      </c>
      <c r="J20" s="160">
        <v>0.94140000000000001</v>
      </c>
      <c r="K20" s="189"/>
      <c r="L20" s="189"/>
      <c r="M20" s="189"/>
      <c r="N20" s="189"/>
      <c r="O20" s="189"/>
      <c r="P20" s="189"/>
      <c r="Q20" s="189"/>
      <c r="R20" s="195"/>
      <c r="S20" s="189"/>
      <c r="T20" s="189"/>
      <c r="U20" s="50">
        <v>0</v>
      </c>
      <c r="V20" s="41" t="e">
        <f>V5+#REF!+#REF!+#REF!+#REF!+#REF!+#REF!+#REF!+#REF!+#REF!+#REF!+#REF!+V9+V13+V19+#REF!+#REF!</f>
        <v>#REF!</v>
      </c>
      <c r="W20" s="66" t="e">
        <f>W5+#REF!+#REF!+#REF!+#REF!+#REF!+#REF!+#REF!+#REF!+#REF!+#REF!+#REF!+W9+W13+W19+#REF!+#REF!</f>
        <v>#REF!</v>
      </c>
      <c r="X20" s="50">
        <v>0</v>
      </c>
      <c r="Y20" s="114" t="e">
        <f>Y5+#REF!+#REF!+#REF!+#REF!+#REF!+#REF!+#REF!+#REF!+#REF!+#REF!+#REF!+Y9+Y13+Y19+#REF!+#REF!</f>
        <v>#REF!</v>
      </c>
      <c r="Z20" s="115" t="e">
        <f>Z5+#REF!+#REF!+#REF!+#REF!+#REF!+#REF!+#REF!+#REF!+#REF!+#REF!+#REF!+Z9+Z13+Z19+#REF!+#REF!</f>
        <v>#REF!</v>
      </c>
      <c r="AA20" s="116" t="e">
        <f>AA5+#REF!+#REF!+#REF!+#REF!+#REF!+#REF!+#REF!+#REF!+#REF!+#REF!+#REF!+AA9+AA13+AA19+#REF!+#REF!</f>
        <v>#REF!</v>
      </c>
      <c r="AD20" s="13"/>
    </row>
    <row r="21" spans="1:30" x14ac:dyDescent="0.25">
      <c r="C21" s="218" t="s">
        <v>180</v>
      </c>
      <c r="D21" s="218" t="s">
        <v>181</v>
      </c>
      <c r="E21" s="218"/>
      <c r="F21" s="218"/>
      <c r="G21" s="218"/>
      <c r="H21" s="218"/>
      <c r="I21" s="218"/>
      <c r="J21" s="218"/>
      <c r="L21" s="220"/>
      <c r="N21" s="220"/>
      <c r="P21" s="220"/>
      <c r="T21" s="220"/>
      <c r="Z21" s="219"/>
    </row>
    <row r="22" spans="1:30" x14ac:dyDescent="0.25">
      <c r="A22" s="13" t="s">
        <v>172</v>
      </c>
      <c r="B22" s="13" t="s">
        <v>179</v>
      </c>
      <c r="C22" s="13">
        <v>341</v>
      </c>
      <c r="D22" s="13">
        <v>333</v>
      </c>
    </row>
    <row r="23" spans="1:30" x14ac:dyDescent="0.25">
      <c r="B23" s="196" t="s">
        <v>173</v>
      </c>
      <c r="C23" s="13">
        <v>334</v>
      </c>
      <c r="D23" s="13">
        <v>371</v>
      </c>
    </row>
    <row r="24" spans="1:30" x14ac:dyDescent="0.25">
      <c r="B24" s="13" t="s">
        <v>174</v>
      </c>
      <c r="C24" s="13">
        <v>398</v>
      </c>
      <c r="D24" s="13">
        <v>381</v>
      </c>
    </row>
    <row r="25" spans="1:30" x14ac:dyDescent="0.25">
      <c r="B25" s="197" t="s">
        <v>175</v>
      </c>
      <c r="C25" s="13">
        <v>483</v>
      </c>
      <c r="D25" s="13">
        <v>492</v>
      </c>
    </row>
    <row r="26" spans="1:30" x14ac:dyDescent="0.25">
      <c r="B26" s="197" t="s">
        <v>176</v>
      </c>
      <c r="C26" s="197">
        <v>1556</v>
      </c>
      <c r="D26" s="197">
        <v>1577</v>
      </c>
    </row>
    <row r="27" spans="1:30" x14ac:dyDescent="0.25">
      <c r="B27" s="197" t="s">
        <v>178</v>
      </c>
      <c r="C27" s="197">
        <v>27</v>
      </c>
      <c r="D27" s="13">
        <v>25</v>
      </c>
    </row>
    <row r="28" spans="1:30" x14ac:dyDescent="0.25">
      <c r="B28" s="197" t="s">
        <v>177</v>
      </c>
      <c r="C28" s="197">
        <v>89</v>
      </c>
      <c r="D28" s="13">
        <v>81</v>
      </c>
    </row>
  </sheetData>
  <printOptions horizontalCentered="1" verticalCentered="1"/>
  <pageMargins left="0.25" right="0.25" top="0.75" bottom="0.75" header="0.3" footer="0.3"/>
  <pageSetup fitToWidth="0" orientation="portrait" r:id="rId1"/>
  <headerFooter>
    <oddFooter>&amp;L&amp;D</oddFooter>
  </headerFooter>
  <rowBreaks count="1" manualBreakCount="1">
    <brk id="13" max="35" man="1"/>
  </rowBreaks>
  <colBreaks count="4" manualBreakCount="4">
    <brk id="9" max="120" man="1"/>
    <brk id="13" max="120" man="1"/>
    <brk id="21" max="120" man="1"/>
    <brk id="27" max="120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zoomScaleNormal="100" zoomScaleSheetLayoutView="100" workbookViewId="0">
      <pane xSplit="1" topLeftCell="B1" activePane="topRight" state="frozen"/>
      <selection pane="topRight" sqref="A1:XFD1048576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19" width="14.7109375" style="13" customWidth="1"/>
    <col min="20" max="20" width="17.140625" style="13" customWidth="1"/>
    <col min="21" max="21" width="8.7109375" style="13" customWidth="1"/>
    <col min="22" max="22" width="14.7109375" style="13" customWidth="1"/>
    <col min="23" max="23" width="16.570312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04" t="s">
        <v>0</v>
      </c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05"/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 t="shared" ref="AH54:AI58" si="124">SUM(AE54,AB54,Y54,V54,S54,P54,M54,J54,G54,D54)</f>
        <v>0</v>
      </c>
      <c r="AI54" s="67">
        <f t="shared" si="124"/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 t="shared" si="124"/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 t="shared" si="124"/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 t="shared" si="124"/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 t="shared" si="124"/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 t="shared" ref="D59:E59" si="125">SUM(D53:D58)</f>
        <v>0</v>
      </c>
      <c r="E59" s="4">
        <f t="shared" si="125"/>
        <v>0</v>
      </c>
      <c r="F59" s="48">
        <v>0</v>
      </c>
      <c r="G59" s="37">
        <f t="shared" ref="G59" si="126">SUM(G53:G58)</f>
        <v>0</v>
      </c>
      <c r="H59" s="4">
        <f t="shared" ref="H59" si="127">SUM(H53:H58)</f>
        <v>0</v>
      </c>
      <c r="I59" s="48">
        <v>0</v>
      </c>
      <c r="J59" s="37">
        <f t="shared" ref="J59" si="128">SUM(J53:J58)</f>
        <v>0</v>
      </c>
      <c r="K59" s="4">
        <f t="shared" ref="K59" si="129">SUM(K53:K58)</f>
        <v>0</v>
      </c>
      <c r="L59" s="48">
        <v>0</v>
      </c>
      <c r="M59" s="37">
        <f t="shared" ref="M59" si="130">SUM(M53:M58)</f>
        <v>0</v>
      </c>
      <c r="N59" s="4">
        <f t="shared" ref="N59" si="131">SUM(N53:N58)</f>
        <v>0</v>
      </c>
      <c r="O59" s="48">
        <v>0</v>
      </c>
      <c r="P59" s="37">
        <f t="shared" ref="P59" si="132">SUM(P53:P58)</f>
        <v>0</v>
      </c>
      <c r="Q59" s="4">
        <f t="shared" ref="Q59" si="133">SUM(Q53:Q58)</f>
        <v>0</v>
      </c>
      <c r="R59" s="48">
        <v>0</v>
      </c>
      <c r="S59" s="37">
        <f t="shared" ref="S59" si="134">SUM(S53:S58)</f>
        <v>0</v>
      </c>
      <c r="T59" s="4">
        <f t="shared" ref="T59" si="135">SUM(T53:T58)</f>
        <v>0</v>
      </c>
      <c r="U59" s="48">
        <v>0</v>
      </c>
      <c r="V59" s="37">
        <f t="shared" ref="V59" si="136">SUM(V53:V58)</f>
        <v>0</v>
      </c>
      <c r="W59" s="4">
        <f t="shared" ref="W59" si="137">SUM(W53:W58)</f>
        <v>0</v>
      </c>
      <c r="X59" s="48">
        <v>0</v>
      </c>
      <c r="Y59" s="37">
        <f t="shared" ref="Y59" si="138">SUM(Y53:Y58)</f>
        <v>0</v>
      </c>
      <c r="Z59" s="4">
        <f t="shared" ref="Z59" si="139">SUM(Z53:Z58)</f>
        <v>0</v>
      </c>
      <c r="AA59" s="48">
        <v>0</v>
      </c>
      <c r="AB59" s="37">
        <f t="shared" ref="AB59" si="140">SUM(AB53:AB58)</f>
        <v>0</v>
      </c>
      <c r="AC59" s="4">
        <f t="shared" ref="AC59" si="141">SUM(AC53:AC58)</f>
        <v>0</v>
      </c>
      <c r="AD59" s="48">
        <v>0</v>
      </c>
      <c r="AE59" s="37">
        <f t="shared" ref="AE59" si="142">SUM(AE53:AE58)</f>
        <v>0</v>
      </c>
      <c r="AF59" s="65">
        <f t="shared" ref="AF59" si="143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 t="shared" ref="AH61:AI65" si="144">SUM(AE61,AB61,Y61,V61,S61,P61,M61,J61,G61,D61)</f>
        <v>0</v>
      </c>
      <c r="AI61" s="67">
        <f t="shared" si="144"/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 t="shared" si="144"/>
        <v>0</v>
      </c>
      <c r="AI62" s="67">
        <f t="shared" si="144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 t="shared" si="144"/>
        <v>0</v>
      </c>
      <c r="AI63" s="67">
        <f t="shared" si="144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 t="shared" si="144"/>
        <v>0</v>
      </c>
      <c r="AI64" s="67">
        <f t="shared" si="144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 t="shared" si="144"/>
        <v>0</v>
      </c>
      <c r="AI65" s="75">
        <f t="shared" si="144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48">
        <v>0</v>
      </c>
      <c r="D66" s="37">
        <f t="shared" ref="D66:E66" si="145">SUM(D60:D65)</f>
        <v>0</v>
      </c>
      <c r="E66" s="4">
        <f t="shared" si="145"/>
        <v>0</v>
      </c>
      <c r="F66" s="48">
        <v>0</v>
      </c>
      <c r="G66" s="37">
        <f t="shared" ref="G66" si="146">SUM(G60:G65)</f>
        <v>0</v>
      </c>
      <c r="H66" s="4">
        <f t="shared" ref="H66" si="147">SUM(H60:H65)</f>
        <v>0</v>
      </c>
      <c r="I66" s="48">
        <v>0</v>
      </c>
      <c r="J66" s="37">
        <f t="shared" ref="J66" si="148">SUM(J60:J65)</f>
        <v>0</v>
      </c>
      <c r="K66" s="4">
        <f t="shared" ref="K66" si="149">SUM(K60:K65)</f>
        <v>0</v>
      </c>
      <c r="L66" s="48">
        <v>0</v>
      </c>
      <c r="M66" s="37">
        <f t="shared" ref="M66" si="150">SUM(M60:M65)</f>
        <v>0</v>
      </c>
      <c r="N66" s="4">
        <f t="shared" ref="N66" si="151">SUM(N60:N65)</f>
        <v>0</v>
      </c>
      <c r="O66" s="48">
        <v>0</v>
      </c>
      <c r="P66" s="37">
        <f t="shared" ref="P66" si="152">SUM(P60:P65)</f>
        <v>0</v>
      </c>
      <c r="Q66" s="4">
        <f t="shared" ref="Q66" si="153">SUM(Q60:Q65)</f>
        <v>0</v>
      </c>
      <c r="R66" s="48">
        <v>0</v>
      </c>
      <c r="S66" s="37">
        <f t="shared" ref="S66" si="154">SUM(S60:S65)</f>
        <v>0</v>
      </c>
      <c r="T66" s="4">
        <f t="shared" ref="T66" si="155">SUM(T60:T65)</f>
        <v>0</v>
      </c>
      <c r="U66" s="48">
        <v>0</v>
      </c>
      <c r="V66" s="37">
        <f t="shared" ref="V66" si="156">SUM(V60:V65)</f>
        <v>0</v>
      </c>
      <c r="W66" s="4">
        <f t="shared" ref="W66" si="157">SUM(W60:W65)</f>
        <v>0</v>
      </c>
      <c r="X66" s="48">
        <v>0</v>
      </c>
      <c r="Y66" s="37">
        <f t="shared" ref="Y66" si="158">SUM(Y60:Y65)</f>
        <v>0</v>
      </c>
      <c r="Z66" s="4">
        <f t="shared" ref="Z66" si="159">SUM(Z60:Z65)</f>
        <v>0</v>
      </c>
      <c r="AA66" s="48">
        <v>0</v>
      </c>
      <c r="AB66" s="37">
        <f t="shared" ref="AB66" si="160">SUM(AB60:AB65)</f>
        <v>0</v>
      </c>
      <c r="AC66" s="4">
        <f t="shared" ref="AC66" si="161">SUM(AC60:AC65)</f>
        <v>0</v>
      </c>
      <c r="AD66" s="48">
        <v>0</v>
      </c>
      <c r="AE66" s="37">
        <f t="shared" ref="AE66" si="162">SUM(AE60:AE65)</f>
        <v>0</v>
      </c>
      <c r="AF66" s="65">
        <f t="shared" ref="AF66" si="163">SUM(AF60:AF65)</f>
        <v>0</v>
      </c>
      <c r="AG66" s="48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6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8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64">SUM(AE68,AB68,Y68,V68,S68,P68,M68,J68,G68,D68)</f>
        <v>0</v>
      </c>
      <c r="AI68" s="67">
        <f t="shared" si="164"/>
        <v>0</v>
      </c>
      <c r="AJ68" s="79">
        <f t="shared" ref="AJ68:AJ88" si="165">AH68*6.58</f>
        <v>0</v>
      </c>
    </row>
    <row r="69" spans="1:36" ht="15.75" thickBot="1" x14ac:dyDescent="0.3">
      <c r="A69" s="32" t="s">
        <v>53</v>
      </c>
      <c r="B69" s="33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64"/>
        <v>0</v>
      </c>
      <c r="AI69" s="75">
        <f t="shared" si="164"/>
        <v>0</v>
      </c>
      <c r="AJ69" s="80">
        <f t="shared" si="165"/>
        <v>0</v>
      </c>
    </row>
    <row r="70" spans="1:36" ht="16.5" thickTop="1" thickBot="1" x14ac:dyDescent="0.3">
      <c r="A70" s="34" t="s">
        <v>53</v>
      </c>
      <c r="B70" s="35" t="s">
        <v>3</v>
      </c>
      <c r="C70" s="48">
        <v>0</v>
      </c>
      <c r="D70" s="37">
        <f t="shared" ref="D70:AF70" si="166">SUM(D67:D69)</f>
        <v>0</v>
      </c>
      <c r="E70" s="4">
        <f t="shared" si="166"/>
        <v>0</v>
      </c>
      <c r="F70" s="48">
        <v>0</v>
      </c>
      <c r="G70" s="37">
        <f t="shared" ref="G70" si="167">SUM(G67:G69)</f>
        <v>0</v>
      </c>
      <c r="H70" s="43">
        <f t="shared" si="166"/>
        <v>0</v>
      </c>
      <c r="I70" s="48">
        <v>0</v>
      </c>
      <c r="J70" s="37">
        <f t="shared" ref="J70" si="168">SUM(J67:J69)</f>
        <v>0</v>
      </c>
      <c r="K70" s="4">
        <f t="shared" si="166"/>
        <v>0</v>
      </c>
      <c r="L70" s="48">
        <v>0</v>
      </c>
      <c r="M70" s="37">
        <f t="shared" ref="M70" si="169">SUM(M67:M69)</f>
        <v>0</v>
      </c>
      <c r="N70" s="4">
        <f t="shared" si="166"/>
        <v>0</v>
      </c>
      <c r="O70" s="48">
        <v>0</v>
      </c>
      <c r="P70" s="37">
        <f t="shared" ref="P70" si="170">SUM(P67:P69)</f>
        <v>0</v>
      </c>
      <c r="Q70" s="4">
        <f t="shared" si="166"/>
        <v>0</v>
      </c>
      <c r="R70" s="48">
        <v>0</v>
      </c>
      <c r="S70" s="37">
        <f t="shared" ref="S70" si="171">SUM(S67:S69)</f>
        <v>0</v>
      </c>
      <c r="T70" s="4">
        <f t="shared" si="166"/>
        <v>0</v>
      </c>
      <c r="U70" s="48">
        <v>0</v>
      </c>
      <c r="V70" s="37">
        <f t="shared" ref="V70" si="172">SUM(V67:V69)</f>
        <v>0</v>
      </c>
      <c r="W70" s="4">
        <f t="shared" si="166"/>
        <v>0</v>
      </c>
      <c r="X70" s="48">
        <v>0</v>
      </c>
      <c r="Y70" s="37">
        <f t="shared" ref="Y70" si="173">SUM(Y67:Y69)</f>
        <v>0</v>
      </c>
      <c r="Z70" s="4">
        <f t="shared" si="166"/>
        <v>0</v>
      </c>
      <c r="AA70" s="48">
        <v>0</v>
      </c>
      <c r="AB70" s="37">
        <f t="shared" ref="AB70" si="174">SUM(AB67:AB69)</f>
        <v>0</v>
      </c>
      <c r="AC70" s="4">
        <f t="shared" si="166"/>
        <v>0</v>
      </c>
      <c r="AD70" s="48">
        <v>0</v>
      </c>
      <c r="AE70" s="37">
        <f t="shared" ref="AE70" si="175">SUM(AE67:AE69)</f>
        <v>0</v>
      </c>
      <c r="AF70" s="65">
        <f t="shared" si="166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65"/>
        <v>0</v>
      </c>
    </row>
    <row r="71" spans="1:36" x14ac:dyDescent="0.25">
      <c r="A71" s="5" t="s">
        <v>55</v>
      </c>
      <c r="B71" s="6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8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76">SUM(AE72,AB72,Y72,V72,S72,P72,M72,J72,G72,D72)</f>
        <v>0</v>
      </c>
      <c r="AI72" s="67">
        <f t="shared" si="176"/>
        <v>0</v>
      </c>
      <c r="AJ72" s="79">
        <f t="shared" si="165"/>
        <v>0</v>
      </c>
    </row>
    <row r="73" spans="1:36" ht="15.75" thickBot="1" x14ac:dyDescent="0.3">
      <c r="A73" s="32" t="s">
        <v>55</v>
      </c>
      <c r="B73" s="33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76"/>
        <v>0</v>
      </c>
      <c r="AI73" s="75">
        <f t="shared" si="176"/>
        <v>0</v>
      </c>
      <c r="AJ73" s="80">
        <f t="shared" si="165"/>
        <v>0</v>
      </c>
    </row>
    <row r="74" spans="1:36" ht="16.5" thickTop="1" thickBot="1" x14ac:dyDescent="0.3">
      <c r="A74" s="34" t="s">
        <v>55</v>
      </c>
      <c r="B74" s="35" t="s">
        <v>3</v>
      </c>
      <c r="C74" s="48">
        <v>0</v>
      </c>
      <c r="D74" s="37">
        <f t="shared" ref="D74:AF74" si="177">SUM(D71:D73)</f>
        <v>0</v>
      </c>
      <c r="E74" s="4">
        <f t="shared" si="177"/>
        <v>0</v>
      </c>
      <c r="F74" s="48">
        <v>0</v>
      </c>
      <c r="G74" s="37">
        <f t="shared" ref="G74" si="178">SUM(G71:G73)</f>
        <v>0</v>
      </c>
      <c r="H74" s="4">
        <f t="shared" si="177"/>
        <v>0</v>
      </c>
      <c r="I74" s="48">
        <v>0</v>
      </c>
      <c r="J74" s="37">
        <f t="shared" ref="J74" si="179">SUM(J71:J73)</f>
        <v>0</v>
      </c>
      <c r="K74" s="4">
        <f t="shared" si="177"/>
        <v>0</v>
      </c>
      <c r="L74" s="48">
        <v>0</v>
      </c>
      <c r="M74" s="37">
        <f t="shared" ref="M74" si="180">SUM(M71:M73)</f>
        <v>0</v>
      </c>
      <c r="N74" s="4">
        <f t="shared" si="177"/>
        <v>0</v>
      </c>
      <c r="O74" s="48">
        <v>0</v>
      </c>
      <c r="P74" s="37">
        <f t="shared" ref="P74" si="181">SUM(P71:P73)</f>
        <v>0</v>
      </c>
      <c r="Q74" s="4">
        <f t="shared" si="177"/>
        <v>0</v>
      </c>
      <c r="R74" s="48">
        <v>0</v>
      </c>
      <c r="S74" s="37">
        <f t="shared" ref="S74" si="182">SUM(S71:S73)</f>
        <v>0</v>
      </c>
      <c r="T74" s="4">
        <f t="shared" si="177"/>
        <v>0</v>
      </c>
      <c r="U74" s="48">
        <v>0</v>
      </c>
      <c r="V74" s="37">
        <f t="shared" ref="V74" si="183">SUM(V71:V73)</f>
        <v>0</v>
      </c>
      <c r="W74" s="4">
        <f t="shared" si="177"/>
        <v>0</v>
      </c>
      <c r="X74" s="48">
        <v>0</v>
      </c>
      <c r="Y74" s="37">
        <f t="shared" ref="Y74" si="184">SUM(Y71:Y73)</f>
        <v>0</v>
      </c>
      <c r="Z74" s="4">
        <f t="shared" si="177"/>
        <v>0</v>
      </c>
      <c r="AA74" s="48">
        <v>0</v>
      </c>
      <c r="AB74" s="37">
        <f t="shared" ref="AB74" si="185">SUM(AB71:AB73)</f>
        <v>0</v>
      </c>
      <c r="AC74" s="4">
        <f t="shared" si="177"/>
        <v>0</v>
      </c>
      <c r="AD74" s="48">
        <v>0</v>
      </c>
      <c r="AE74" s="37">
        <f t="shared" ref="AE74" si="186">SUM(AE71:AE73)</f>
        <v>0</v>
      </c>
      <c r="AF74" s="65">
        <f t="shared" si="177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65"/>
        <v>0</v>
      </c>
    </row>
    <row r="75" spans="1:36" x14ac:dyDescent="0.25">
      <c r="A75" s="5" t="s">
        <v>56</v>
      </c>
      <c r="B75" s="6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8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87">SUM(AE76,AB76,Y76,V76,S76,P76,M76,J76,G76,D76)</f>
        <v>0</v>
      </c>
      <c r="AI76" s="67">
        <f t="shared" si="187"/>
        <v>0</v>
      </c>
      <c r="AJ76" s="79">
        <f>AH76*6.5</f>
        <v>0</v>
      </c>
    </row>
    <row r="77" spans="1:36" ht="15.75" thickBot="1" x14ac:dyDescent="0.3">
      <c r="A77" s="32" t="s">
        <v>56</v>
      </c>
      <c r="B77" s="33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87"/>
        <v>0</v>
      </c>
      <c r="AI77" s="75">
        <f t="shared" si="187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35" t="s">
        <v>3</v>
      </c>
      <c r="C78" s="48">
        <v>0</v>
      </c>
      <c r="D78" s="37">
        <f t="shared" ref="D78:AF78" si="188">SUM(D75:D77)</f>
        <v>0</v>
      </c>
      <c r="E78" s="4">
        <f t="shared" si="188"/>
        <v>0</v>
      </c>
      <c r="F78" s="48">
        <v>0</v>
      </c>
      <c r="G78" s="37">
        <f t="shared" ref="G78" si="189">SUM(G75:G77)</f>
        <v>0</v>
      </c>
      <c r="H78" s="4">
        <f t="shared" si="188"/>
        <v>0</v>
      </c>
      <c r="I78" s="48">
        <v>0</v>
      </c>
      <c r="J78" s="37">
        <f t="shared" ref="J78" si="190">SUM(J75:J77)</f>
        <v>0</v>
      </c>
      <c r="K78" s="4">
        <f t="shared" si="188"/>
        <v>0</v>
      </c>
      <c r="L78" s="48">
        <v>0</v>
      </c>
      <c r="M78" s="37">
        <f t="shared" ref="M78" si="191">SUM(M75:M77)</f>
        <v>0</v>
      </c>
      <c r="N78" s="4">
        <f t="shared" si="188"/>
        <v>0</v>
      </c>
      <c r="O78" s="48">
        <v>0</v>
      </c>
      <c r="P78" s="37">
        <f t="shared" ref="P78" si="192">SUM(P75:P77)</f>
        <v>0</v>
      </c>
      <c r="Q78" s="4">
        <f t="shared" si="188"/>
        <v>0</v>
      </c>
      <c r="R78" s="48">
        <v>0</v>
      </c>
      <c r="S78" s="37">
        <f t="shared" ref="S78" si="193">SUM(S75:S77)</f>
        <v>0</v>
      </c>
      <c r="T78" s="4">
        <f t="shared" si="188"/>
        <v>0</v>
      </c>
      <c r="U78" s="48">
        <v>0</v>
      </c>
      <c r="V78" s="37">
        <f t="shared" ref="V78" si="194">SUM(V75:V77)</f>
        <v>0</v>
      </c>
      <c r="W78" s="4">
        <f t="shared" si="188"/>
        <v>0</v>
      </c>
      <c r="X78" s="48">
        <v>0</v>
      </c>
      <c r="Y78" s="37">
        <f t="shared" ref="Y78" si="195">SUM(Y75:Y77)</f>
        <v>0</v>
      </c>
      <c r="Z78" s="4">
        <f t="shared" si="188"/>
        <v>0</v>
      </c>
      <c r="AA78" s="48">
        <v>0</v>
      </c>
      <c r="AB78" s="37">
        <f t="shared" ref="AB78" si="196">SUM(AB75:AB77)</f>
        <v>0</v>
      </c>
      <c r="AC78" s="4">
        <f t="shared" si="188"/>
        <v>0</v>
      </c>
      <c r="AD78" s="48">
        <v>0</v>
      </c>
      <c r="AE78" s="37">
        <f t="shared" ref="AE78" si="197">SUM(AE75:AE77)</f>
        <v>0</v>
      </c>
      <c r="AF78" s="65">
        <f t="shared" si="188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6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65"/>
        <v>0</v>
      </c>
    </row>
    <row r="80" spans="1:36" x14ac:dyDescent="0.25">
      <c r="A80" s="7" t="s">
        <v>57</v>
      </c>
      <c r="B80" s="8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98">SUM(AE80,AB80,Y80,V80,S80,P80,M80,J80,G80,D80)</f>
        <v>0</v>
      </c>
      <c r="AI80" s="67">
        <f t="shared" si="198"/>
        <v>0</v>
      </c>
      <c r="AJ80" s="79">
        <f t="shared" si="165"/>
        <v>0</v>
      </c>
    </row>
    <row r="81" spans="1:36" ht="15.75" thickBot="1" x14ac:dyDescent="0.3">
      <c r="A81" s="32" t="s">
        <v>57</v>
      </c>
      <c r="B81" s="33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98"/>
        <v>0</v>
      </c>
      <c r="AI81" s="75">
        <f t="shared" si="198"/>
        <v>0</v>
      </c>
      <c r="AJ81" s="80">
        <f t="shared" si="165"/>
        <v>0</v>
      </c>
    </row>
    <row r="82" spans="1:36" ht="16.5" thickTop="1" thickBot="1" x14ac:dyDescent="0.3">
      <c r="A82" s="34" t="s">
        <v>57</v>
      </c>
      <c r="B82" s="35" t="s">
        <v>3</v>
      </c>
      <c r="C82" s="48">
        <v>0</v>
      </c>
      <c r="D82" s="37">
        <f t="shared" ref="D82:AF82" si="199">SUM(D79:D81)</f>
        <v>0</v>
      </c>
      <c r="E82" s="4">
        <f t="shared" si="199"/>
        <v>0</v>
      </c>
      <c r="F82" s="48">
        <v>0</v>
      </c>
      <c r="G82" s="37">
        <f t="shared" ref="G82" si="200">SUM(G79:G81)</f>
        <v>0</v>
      </c>
      <c r="H82" s="4">
        <f t="shared" si="199"/>
        <v>0</v>
      </c>
      <c r="I82" s="48">
        <v>0</v>
      </c>
      <c r="J82" s="37">
        <f t="shared" ref="J82" si="201">SUM(J79:J81)</f>
        <v>0</v>
      </c>
      <c r="K82" s="4">
        <f t="shared" si="199"/>
        <v>0</v>
      </c>
      <c r="L82" s="48">
        <v>0</v>
      </c>
      <c r="M82" s="37">
        <f t="shared" ref="M82" si="202">SUM(M79:M81)</f>
        <v>0</v>
      </c>
      <c r="N82" s="4">
        <f t="shared" si="199"/>
        <v>0</v>
      </c>
      <c r="O82" s="48">
        <v>0</v>
      </c>
      <c r="P82" s="37">
        <f t="shared" ref="P82" si="203">SUM(P79:P81)</f>
        <v>0</v>
      </c>
      <c r="Q82" s="4">
        <f t="shared" si="199"/>
        <v>0</v>
      </c>
      <c r="R82" s="48">
        <v>0</v>
      </c>
      <c r="S82" s="37">
        <f t="shared" ref="S82" si="204">SUM(S79:S81)</f>
        <v>0</v>
      </c>
      <c r="T82" s="4">
        <f t="shared" si="199"/>
        <v>0</v>
      </c>
      <c r="U82" s="48">
        <v>0</v>
      </c>
      <c r="V82" s="37">
        <f t="shared" ref="V82" si="205">SUM(V79:V81)</f>
        <v>0</v>
      </c>
      <c r="W82" s="4">
        <f t="shared" si="199"/>
        <v>0</v>
      </c>
      <c r="X82" s="48">
        <v>0</v>
      </c>
      <c r="Y82" s="37">
        <f t="shared" ref="Y82" si="206">SUM(Y79:Y81)</f>
        <v>0</v>
      </c>
      <c r="Z82" s="4">
        <f t="shared" si="199"/>
        <v>0</v>
      </c>
      <c r="AA82" s="48">
        <v>0</v>
      </c>
      <c r="AB82" s="37">
        <f t="shared" ref="AB82" si="207">SUM(AB79:AB81)</f>
        <v>0</v>
      </c>
      <c r="AC82" s="4">
        <f t="shared" si="199"/>
        <v>0</v>
      </c>
      <c r="AD82" s="48">
        <v>0</v>
      </c>
      <c r="AE82" s="37">
        <f t="shared" ref="AE82" si="208">SUM(AE79:AE81)</f>
        <v>0</v>
      </c>
      <c r="AF82" s="65">
        <f t="shared" si="199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65"/>
        <v>0</v>
      </c>
    </row>
    <row r="83" spans="1:36" x14ac:dyDescent="0.25">
      <c r="A83" s="5" t="s">
        <v>54</v>
      </c>
      <c r="B83" s="6">
        <v>9</v>
      </c>
      <c r="C83" s="49">
        <v>0</v>
      </c>
      <c r="D83" s="17">
        <v>0</v>
      </c>
      <c r="E83" s="44">
        <f>($H$116*D83)</f>
        <v>0</v>
      </c>
      <c r="F83" s="49">
        <v>0</v>
      </c>
      <c r="G83" s="17">
        <v>0</v>
      </c>
      <c r="H83" s="44">
        <f>($H$116*G83)</f>
        <v>0</v>
      </c>
      <c r="I83" s="49">
        <v>0</v>
      </c>
      <c r="J83" s="17">
        <v>0</v>
      </c>
      <c r="K83" s="44">
        <f>($H$116*J83)</f>
        <v>0</v>
      </c>
      <c r="L83" s="49">
        <v>0</v>
      </c>
      <c r="M83" s="17">
        <v>0</v>
      </c>
      <c r="N83" s="44">
        <f>($H$116*M83)</f>
        <v>0</v>
      </c>
      <c r="O83" s="49">
        <v>0</v>
      </c>
      <c r="P83" s="17">
        <v>0</v>
      </c>
      <c r="Q83" s="1">
        <f>($H$116*P83)</f>
        <v>0</v>
      </c>
      <c r="R83" s="49">
        <v>0</v>
      </c>
      <c r="S83" s="17">
        <v>0</v>
      </c>
      <c r="T83" s="1">
        <f>($H$116*S83)</f>
        <v>0</v>
      </c>
      <c r="U83" s="49">
        <v>0</v>
      </c>
      <c r="V83" s="17">
        <v>0</v>
      </c>
      <c r="W83" s="1">
        <f>($H$116*V83)</f>
        <v>0</v>
      </c>
      <c r="X83" s="49">
        <v>0</v>
      </c>
      <c r="Y83" s="17">
        <v>0</v>
      </c>
      <c r="Z83" s="1">
        <f>($H$116*Y83)</f>
        <v>0</v>
      </c>
      <c r="AA83" s="49">
        <v>0</v>
      </c>
      <c r="AB83" s="17">
        <v>0</v>
      </c>
      <c r="AC83" s="1">
        <f>($H$116*AB83)</f>
        <v>0</v>
      </c>
      <c r="AD83" s="49">
        <v>0</v>
      </c>
      <c r="AE83" s="17">
        <v>0</v>
      </c>
      <c r="AF83" s="62">
        <f>($H$116*AE83)</f>
        <v>0</v>
      </c>
      <c r="AG83" s="49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65"/>
        <v>0</v>
      </c>
    </row>
    <row r="84" spans="1:36" x14ac:dyDescent="0.25">
      <c r="A84" s="7" t="s">
        <v>54</v>
      </c>
      <c r="B84" s="8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209">SUM(AE84,AB84,Y84,V84,S84,P84,M84,J84,G84,D84)</f>
        <v>0</v>
      </c>
      <c r="AI84" s="67">
        <f t="shared" si="209"/>
        <v>0</v>
      </c>
      <c r="AJ84" s="79">
        <f t="shared" si="165"/>
        <v>0</v>
      </c>
    </row>
    <row r="85" spans="1:36" x14ac:dyDescent="0.25">
      <c r="A85" s="7" t="s">
        <v>54</v>
      </c>
      <c r="B85" s="8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209"/>
        <v>0</v>
      </c>
      <c r="AI85" s="67">
        <f t="shared" si="209"/>
        <v>0</v>
      </c>
      <c r="AJ85" s="79">
        <f t="shared" si="165"/>
        <v>0</v>
      </c>
    </row>
    <row r="86" spans="1:36" x14ac:dyDescent="0.25">
      <c r="A86" s="7" t="s">
        <v>54</v>
      </c>
      <c r="B86" s="8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209"/>
        <v>0</v>
      </c>
      <c r="AI86" s="67">
        <f t="shared" si="209"/>
        <v>0</v>
      </c>
      <c r="AJ86" s="79">
        <f t="shared" si="165"/>
        <v>0</v>
      </c>
    </row>
    <row r="87" spans="1:36" ht="15.75" thickBot="1" x14ac:dyDescent="0.3">
      <c r="A87" s="32" t="s">
        <v>54</v>
      </c>
      <c r="B87" s="33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209"/>
        <v>0</v>
      </c>
      <c r="AI87" s="75">
        <f t="shared" si="209"/>
        <v>0</v>
      </c>
      <c r="AJ87" s="80">
        <f t="shared" si="165"/>
        <v>0</v>
      </c>
    </row>
    <row r="88" spans="1:36" ht="16.5" thickTop="1" thickBot="1" x14ac:dyDescent="0.3">
      <c r="A88" s="34" t="s">
        <v>54</v>
      </c>
      <c r="B88" s="35" t="s">
        <v>3</v>
      </c>
      <c r="C88" s="48">
        <v>0</v>
      </c>
      <c r="D88" s="37">
        <f t="shared" ref="D88:AF88" si="210">SUM(D83:D87)</f>
        <v>0</v>
      </c>
      <c r="E88" s="4">
        <f t="shared" si="210"/>
        <v>0</v>
      </c>
      <c r="F88" s="48">
        <v>0</v>
      </c>
      <c r="G88" s="37">
        <f t="shared" ref="G88" si="211">SUM(G83:G87)</f>
        <v>0</v>
      </c>
      <c r="H88" s="4">
        <f t="shared" si="210"/>
        <v>0</v>
      </c>
      <c r="I88" s="48">
        <v>0</v>
      </c>
      <c r="J88" s="37">
        <f t="shared" ref="J88" si="212">SUM(J83:J87)</f>
        <v>0</v>
      </c>
      <c r="K88" s="4">
        <f t="shared" si="210"/>
        <v>0</v>
      </c>
      <c r="L88" s="48">
        <v>0</v>
      </c>
      <c r="M88" s="37">
        <f t="shared" ref="M88" si="213">SUM(M83:M87)</f>
        <v>0</v>
      </c>
      <c r="N88" s="4">
        <f t="shared" si="210"/>
        <v>0</v>
      </c>
      <c r="O88" s="48">
        <v>0</v>
      </c>
      <c r="P88" s="37">
        <f t="shared" ref="P88" si="214">SUM(P83:P87)</f>
        <v>0</v>
      </c>
      <c r="Q88" s="4">
        <f t="shared" si="210"/>
        <v>0</v>
      </c>
      <c r="R88" s="48">
        <v>0</v>
      </c>
      <c r="S88" s="37">
        <f t="shared" ref="S88" si="215">SUM(S83:S87)</f>
        <v>0</v>
      </c>
      <c r="T88" s="4">
        <f t="shared" si="210"/>
        <v>0</v>
      </c>
      <c r="U88" s="48">
        <v>0</v>
      </c>
      <c r="V88" s="37">
        <f t="shared" ref="V88" si="216">SUM(V83:V87)</f>
        <v>0</v>
      </c>
      <c r="W88" s="4">
        <f t="shared" si="210"/>
        <v>0</v>
      </c>
      <c r="X88" s="48">
        <v>0</v>
      </c>
      <c r="Y88" s="37">
        <f t="shared" ref="Y88" si="217">SUM(Y83:Y87)</f>
        <v>0</v>
      </c>
      <c r="Z88" s="4">
        <f t="shared" si="210"/>
        <v>0</v>
      </c>
      <c r="AA88" s="48">
        <v>0</v>
      </c>
      <c r="AB88" s="37">
        <f t="shared" ref="AB88" si="218">SUM(AB83:AB87)</f>
        <v>0</v>
      </c>
      <c r="AC88" s="4">
        <f t="shared" si="210"/>
        <v>0</v>
      </c>
      <c r="AD88" s="48">
        <v>0</v>
      </c>
      <c r="AE88" s="37">
        <f t="shared" ref="AE88" si="219">SUM(AE83:AE87)</f>
        <v>0</v>
      </c>
      <c r="AF88" s="65">
        <f t="shared" si="210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65"/>
        <v>0</v>
      </c>
    </row>
    <row r="89" spans="1:36" x14ac:dyDescent="0.25">
      <c r="A89" s="5" t="s">
        <v>58</v>
      </c>
      <c r="B89" s="6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8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220">SUM(AE90,AB90,Y90,V90,S90,P90,M90,J90,G90,D90)</f>
        <v>0</v>
      </c>
      <c r="AI90" s="67">
        <f t="shared" si="220"/>
        <v>0</v>
      </c>
      <c r="AJ90" s="79">
        <f t="shared" ref="AJ90:AJ100" si="221">AH90*6.5</f>
        <v>0</v>
      </c>
    </row>
    <row r="91" spans="1:36" x14ac:dyDescent="0.25">
      <c r="A91" s="7" t="s">
        <v>58</v>
      </c>
      <c r="B91" s="8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220"/>
        <v>0</v>
      </c>
      <c r="AI91" s="67">
        <f t="shared" si="220"/>
        <v>0</v>
      </c>
      <c r="AJ91" s="79">
        <f t="shared" si="221"/>
        <v>0</v>
      </c>
    </row>
    <row r="92" spans="1:36" x14ac:dyDescent="0.25">
      <c r="A92" s="7" t="s">
        <v>58</v>
      </c>
      <c r="B92" s="8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220"/>
        <v>0</v>
      </c>
      <c r="AI92" s="67">
        <f t="shared" si="220"/>
        <v>0</v>
      </c>
      <c r="AJ92" s="79">
        <f t="shared" si="221"/>
        <v>0</v>
      </c>
    </row>
    <row r="93" spans="1:36" ht="15.75" thickBot="1" x14ac:dyDescent="0.3">
      <c r="A93" s="32" t="s">
        <v>58</v>
      </c>
      <c r="B93" s="33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220"/>
        <v>0</v>
      </c>
      <c r="AI93" s="75">
        <f t="shared" si="220"/>
        <v>0</v>
      </c>
      <c r="AJ93" s="80">
        <f t="shared" si="221"/>
        <v>0</v>
      </c>
    </row>
    <row r="94" spans="1:36" ht="16.5" thickTop="1" thickBot="1" x14ac:dyDescent="0.3">
      <c r="A94" s="34" t="s">
        <v>58</v>
      </c>
      <c r="B94" s="35" t="s">
        <v>3</v>
      </c>
      <c r="C94" s="48">
        <v>0</v>
      </c>
      <c r="D94" s="37">
        <f t="shared" ref="D94:AF94" si="222">SUM(D89:D93)</f>
        <v>0</v>
      </c>
      <c r="E94" s="4">
        <f t="shared" si="222"/>
        <v>0</v>
      </c>
      <c r="F94" s="48">
        <v>0</v>
      </c>
      <c r="G94" s="37">
        <f t="shared" ref="G94" si="223">SUM(G89:G93)</f>
        <v>0</v>
      </c>
      <c r="H94" s="4">
        <f t="shared" si="222"/>
        <v>0</v>
      </c>
      <c r="I94" s="48">
        <v>0</v>
      </c>
      <c r="J94" s="37">
        <f t="shared" ref="J94" si="224">SUM(J89:J93)</f>
        <v>0</v>
      </c>
      <c r="K94" s="4">
        <f t="shared" si="222"/>
        <v>0</v>
      </c>
      <c r="L94" s="48">
        <v>0</v>
      </c>
      <c r="M94" s="37">
        <f t="shared" ref="M94" si="225">SUM(M89:M93)</f>
        <v>0</v>
      </c>
      <c r="N94" s="4">
        <f t="shared" si="222"/>
        <v>0</v>
      </c>
      <c r="O94" s="48">
        <v>0</v>
      </c>
      <c r="P94" s="37">
        <f t="shared" ref="P94" si="226">SUM(P89:P93)</f>
        <v>0</v>
      </c>
      <c r="Q94" s="4">
        <f t="shared" si="222"/>
        <v>0</v>
      </c>
      <c r="R94" s="48">
        <v>0</v>
      </c>
      <c r="S94" s="37">
        <f t="shared" ref="S94" si="227">SUM(S89:S93)</f>
        <v>0</v>
      </c>
      <c r="T94" s="4">
        <f t="shared" si="222"/>
        <v>0</v>
      </c>
      <c r="U94" s="48">
        <v>0</v>
      </c>
      <c r="V94" s="37">
        <f t="shared" ref="V94" si="228">SUM(V89:V93)</f>
        <v>0</v>
      </c>
      <c r="W94" s="4">
        <f t="shared" si="222"/>
        <v>0</v>
      </c>
      <c r="X94" s="48">
        <v>0</v>
      </c>
      <c r="Y94" s="37">
        <f t="shared" ref="Y94" si="229">SUM(Y89:Y93)</f>
        <v>0</v>
      </c>
      <c r="Z94" s="4">
        <f t="shared" si="222"/>
        <v>0</v>
      </c>
      <c r="AA94" s="48">
        <v>0</v>
      </c>
      <c r="AB94" s="37">
        <f t="shared" ref="AB94" si="230">SUM(AB89:AB93)</f>
        <v>0</v>
      </c>
      <c r="AC94" s="4">
        <f t="shared" si="222"/>
        <v>0</v>
      </c>
      <c r="AD94" s="48">
        <v>0</v>
      </c>
      <c r="AE94" s="37">
        <f t="shared" ref="AE94" si="231">SUM(AE89:AE93)</f>
        <v>0</v>
      </c>
      <c r="AF94" s="65">
        <f t="shared" si="222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221"/>
        <v>0</v>
      </c>
    </row>
    <row r="95" spans="1:36" x14ac:dyDescent="0.25">
      <c r="A95" s="5" t="s">
        <v>59</v>
      </c>
      <c r="B95" s="6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221"/>
        <v>0</v>
      </c>
    </row>
    <row r="96" spans="1:36" x14ac:dyDescent="0.25">
      <c r="A96" s="7" t="s">
        <v>59</v>
      </c>
      <c r="B96" s="8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232">SUM(AE96,AB96,Y96,V96,S96,P96,M96,J96,G96,D96)</f>
        <v>0</v>
      </c>
      <c r="AI96" s="67">
        <f t="shared" si="232"/>
        <v>0</v>
      </c>
      <c r="AJ96" s="79">
        <f t="shared" si="221"/>
        <v>0</v>
      </c>
    </row>
    <row r="97" spans="1:36" x14ac:dyDescent="0.25">
      <c r="A97" s="7" t="s">
        <v>59</v>
      </c>
      <c r="B97" s="8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232"/>
        <v>0</v>
      </c>
      <c r="AI97" s="67">
        <f t="shared" si="232"/>
        <v>0</v>
      </c>
      <c r="AJ97" s="79">
        <f t="shared" si="221"/>
        <v>0</v>
      </c>
    </row>
    <row r="98" spans="1:36" x14ac:dyDescent="0.25">
      <c r="A98" s="7" t="s">
        <v>59</v>
      </c>
      <c r="B98" s="8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232"/>
        <v>0</v>
      </c>
      <c r="AI98" s="67">
        <f t="shared" si="232"/>
        <v>0</v>
      </c>
      <c r="AJ98" s="79">
        <f t="shared" si="221"/>
        <v>0</v>
      </c>
    </row>
    <row r="99" spans="1:36" ht="15.75" thickBot="1" x14ac:dyDescent="0.3">
      <c r="A99" s="32" t="s">
        <v>59</v>
      </c>
      <c r="B99" s="33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232"/>
        <v>0</v>
      </c>
      <c r="AI99" s="75">
        <f t="shared" si="232"/>
        <v>0</v>
      </c>
      <c r="AJ99" s="80">
        <f t="shared" si="221"/>
        <v>0</v>
      </c>
    </row>
    <row r="100" spans="1:36" ht="16.5" thickTop="1" thickBot="1" x14ac:dyDescent="0.3">
      <c r="A100" s="34" t="s">
        <v>59</v>
      </c>
      <c r="B100" s="35" t="s">
        <v>3</v>
      </c>
      <c r="C100" s="48">
        <v>0</v>
      </c>
      <c r="D100" s="37">
        <f t="shared" ref="D100:AF100" si="233">SUM(D95:D99)</f>
        <v>0</v>
      </c>
      <c r="E100" s="4">
        <f t="shared" si="233"/>
        <v>0</v>
      </c>
      <c r="F100" s="48">
        <v>0</v>
      </c>
      <c r="G100" s="37">
        <f t="shared" ref="G100" si="234">SUM(G95:G99)</f>
        <v>0</v>
      </c>
      <c r="H100" s="4">
        <f t="shared" si="233"/>
        <v>0</v>
      </c>
      <c r="I100" s="48">
        <v>0</v>
      </c>
      <c r="J100" s="37">
        <f t="shared" ref="J100" si="235">SUM(J95:J99)</f>
        <v>0</v>
      </c>
      <c r="K100" s="4">
        <f t="shared" si="233"/>
        <v>0</v>
      </c>
      <c r="L100" s="48">
        <v>0</v>
      </c>
      <c r="M100" s="37">
        <f t="shared" ref="M100" si="236">SUM(M95:M99)</f>
        <v>0</v>
      </c>
      <c r="N100" s="4">
        <f t="shared" si="233"/>
        <v>0</v>
      </c>
      <c r="O100" s="48">
        <v>0</v>
      </c>
      <c r="P100" s="37">
        <f t="shared" ref="P100" si="237">SUM(P95:P99)</f>
        <v>0</v>
      </c>
      <c r="Q100" s="4">
        <f t="shared" si="233"/>
        <v>0</v>
      </c>
      <c r="R100" s="48">
        <v>0</v>
      </c>
      <c r="S100" s="37">
        <f t="shared" ref="S100" si="238">SUM(S95:S99)</f>
        <v>0</v>
      </c>
      <c r="T100" s="4">
        <f t="shared" si="233"/>
        <v>0</v>
      </c>
      <c r="U100" s="48">
        <v>0</v>
      </c>
      <c r="V100" s="37">
        <f t="shared" ref="V100" si="239">SUM(V95:V99)</f>
        <v>0</v>
      </c>
      <c r="W100" s="4">
        <f t="shared" si="233"/>
        <v>0</v>
      </c>
      <c r="X100" s="48">
        <v>0</v>
      </c>
      <c r="Y100" s="37">
        <f t="shared" ref="Y100" si="240">SUM(Y95:Y99)</f>
        <v>0</v>
      </c>
      <c r="Z100" s="4">
        <f t="shared" si="233"/>
        <v>0</v>
      </c>
      <c r="AA100" s="48">
        <v>0</v>
      </c>
      <c r="AB100" s="37">
        <f t="shared" ref="AB100" si="241">SUM(AB95:AB99)</f>
        <v>0</v>
      </c>
      <c r="AC100" s="4">
        <f t="shared" si="233"/>
        <v>0</v>
      </c>
      <c r="AD100" s="48">
        <v>0</v>
      </c>
      <c r="AE100" s="37">
        <f t="shared" ref="AE100" si="242">SUM(AE95:AE99)</f>
        <v>0</v>
      </c>
      <c r="AF100" s="65">
        <f t="shared" si="233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221"/>
        <v>0</v>
      </c>
    </row>
    <row r="101" spans="1:36" x14ac:dyDescent="0.25">
      <c r="A101" s="5" t="s">
        <v>60</v>
      </c>
      <c r="B101" s="6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243">AH101*6.25</f>
        <v>0</v>
      </c>
    </row>
    <row r="102" spans="1:36" x14ac:dyDescent="0.25">
      <c r="A102" s="7" t="s">
        <v>60</v>
      </c>
      <c r="B102" s="8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244">SUM(AE102,AB102,Y102,V102,S102,P102,M102,J102,G102,D102)</f>
        <v>0</v>
      </c>
      <c r="AI102" s="67">
        <f t="shared" si="244"/>
        <v>0</v>
      </c>
      <c r="AJ102" s="83">
        <f t="shared" si="243"/>
        <v>0</v>
      </c>
    </row>
    <row r="103" spans="1:36" x14ac:dyDescent="0.25">
      <c r="A103" s="7" t="s">
        <v>60</v>
      </c>
      <c r="B103" s="8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244"/>
        <v>0</v>
      </c>
      <c r="AI103" s="67">
        <f t="shared" si="244"/>
        <v>0</v>
      </c>
      <c r="AJ103" s="83">
        <f t="shared" si="243"/>
        <v>0</v>
      </c>
    </row>
    <row r="104" spans="1:36" x14ac:dyDescent="0.25">
      <c r="A104" s="7" t="s">
        <v>60</v>
      </c>
      <c r="B104" s="8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244"/>
        <v>0</v>
      </c>
      <c r="AI104" s="67">
        <f t="shared" si="244"/>
        <v>0</v>
      </c>
      <c r="AJ104" s="83">
        <f t="shared" si="243"/>
        <v>0</v>
      </c>
    </row>
    <row r="105" spans="1:36" x14ac:dyDescent="0.25">
      <c r="A105" s="7" t="s">
        <v>60</v>
      </c>
      <c r="B105" s="8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244"/>
        <v>0</v>
      </c>
      <c r="AI105" s="67">
        <f t="shared" si="244"/>
        <v>0</v>
      </c>
      <c r="AJ105" s="83">
        <f t="shared" si="243"/>
        <v>0</v>
      </c>
    </row>
    <row r="106" spans="1:36" ht="15.75" thickBot="1" x14ac:dyDescent="0.3">
      <c r="A106" s="32" t="s">
        <v>60</v>
      </c>
      <c r="B106" s="33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244"/>
        <v>0</v>
      </c>
      <c r="AI106" s="75">
        <f t="shared" si="244"/>
        <v>0</v>
      </c>
      <c r="AJ106" s="84">
        <f t="shared" si="243"/>
        <v>0</v>
      </c>
    </row>
    <row r="107" spans="1:36" ht="16.5" thickTop="1" thickBot="1" x14ac:dyDescent="0.3">
      <c r="A107" s="34" t="s">
        <v>60</v>
      </c>
      <c r="B107" s="35" t="s">
        <v>3</v>
      </c>
      <c r="C107" s="48">
        <v>0</v>
      </c>
      <c r="D107" s="37">
        <f t="shared" ref="D107" si="245">SUM(D101:D106)</f>
        <v>0</v>
      </c>
      <c r="E107" s="4">
        <f t="shared" ref="E107:AF107" si="246">SUM(E101:E106)</f>
        <v>0</v>
      </c>
      <c r="F107" s="48">
        <v>0</v>
      </c>
      <c r="G107" s="37">
        <f t="shared" ref="G107" si="247">SUM(G101:G106)</f>
        <v>0</v>
      </c>
      <c r="H107" s="4">
        <f t="shared" si="246"/>
        <v>0</v>
      </c>
      <c r="I107" s="48">
        <v>0</v>
      </c>
      <c r="J107" s="37">
        <f t="shared" ref="J107" si="248">SUM(J101:J106)</f>
        <v>0</v>
      </c>
      <c r="K107" s="4">
        <f t="shared" si="246"/>
        <v>0</v>
      </c>
      <c r="L107" s="48">
        <v>0</v>
      </c>
      <c r="M107" s="37">
        <f t="shared" ref="M107" si="249">SUM(M101:M106)</f>
        <v>0</v>
      </c>
      <c r="N107" s="4">
        <f t="shared" si="246"/>
        <v>0</v>
      </c>
      <c r="O107" s="48">
        <v>0</v>
      </c>
      <c r="P107" s="37">
        <f t="shared" ref="P107" si="250">SUM(P101:P106)</f>
        <v>0</v>
      </c>
      <c r="Q107" s="4">
        <f t="shared" si="246"/>
        <v>0</v>
      </c>
      <c r="R107" s="48">
        <v>0</v>
      </c>
      <c r="S107" s="37">
        <f t="shared" ref="S107" si="251">SUM(S101:S106)</f>
        <v>0</v>
      </c>
      <c r="T107" s="4">
        <f t="shared" si="246"/>
        <v>0</v>
      </c>
      <c r="U107" s="48">
        <v>0</v>
      </c>
      <c r="V107" s="37">
        <f t="shared" ref="V107" si="252">SUM(V101:V106)</f>
        <v>0</v>
      </c>
      <c r="W107" s="4">
        <f t="shared" si="246"/>
        <v>0</v>
      </c>
      <c r="X107" s="48">
        <v>0</v>
      </c>
      <c r="Y107" s="37">
        <f t="shared" ref="Y107" si="253">SUM(Y101:Y106)</f>
        <v>0</v>
      </c>
      <c r="Z107" s="4">
        <f t="shared" si="246"/>
        <v>0</v>
      </c>
      <c r="AA107" s="48">
        <v>0</v>
      </c>
      <c r="AB107" s="37">
        <f t="shared" ref="AB107" si="254">SUM(AB101:AB106)</f>
        <v>0</v>
      </c>
      <c r="AC107" s="4">
        <f t="shared" si="246"/>
        <v>0</v>
      </c>
      <c r="AD107" s="48">
        <v>0</v>
      </c>
      <c r="AE107" s="37">
        <f t="shared" ref="AE107" si="255">SUM(AE101:AE106)</f>
        <v>0</v>
      </c>
      <c r="AF107" s="65">
        <f t="shared" si="246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243"/>
        <v>0</v>
      </c>
    </row>
    <row r="108" spans="1:36" ht="15.75" thickBot="1" x14ac:dyDescent="0.3">
      <c r="A108" s="206" t="s">
        <v>61</v>
      </c>
      <c r="B108" s="216"/>
      <c r="C108" s="50">
        <v>0</v>
      </c>
      <c r="D108" s="41">
        <f t="shared" ref="D108:AJ108" si="256">D10+D17+D24+D31+D38+D45+D52+D59+D66+D70+D74+D78+D82+D88+D94+D100+D107</f>
        <v>0</v>
      </c>
      <c r="E108" s="11">
        <f t="shared" si="256"/>
        <v>0</v>
      </c>
      <c r="F108" s="50">
        <v>0</v>
      </c>
      <c r="G108" s="41">
        <f t="shared" si="256"/>
        <v>0</v>
      </c>
      <c r="H108" s="11">
        <f t="shared" si="256"/>
        <v>0</v>
      </c>
      <c r="I108" s="50">
        <v>0</v>
      </c>
      <c r="J108" s="41">
        <f t="shared" si="256"/>
        <v>0</v>
      </c>
      <c r="K108" s="11">
        <f t="shared" si="256"/>
        <v>0</v>
      </c>
      <c r="L108" s="50">
        <v>0</v>
      </c>
      <c r="M108" s="41">
        <f t="shared" si="256"/>
        <v>0</v>
      </c>
      <c r="N108" s="11">
        <f t="shared" si="256"/>
        <v>0</v>
      </c>
      <c r="O108" s="50">
        <v>0</v>
      </c>
      <c r="P108" s="41">
        <f t="shared" si="256"/>
        <v>0</v>
      </c>
      <c r="Q108" s="11">
        <f t="shared" si="256"/>
        <v>0</v>
      </c>
      <c r="R108" s="50">
        <v>0</v>
      </c>
      <c r="S108" s="41">
        <f t="shared" si="256"/>
        <v>0</v>
      </c>
      <c r="T108" s="11">
        <f t="shared" si="256"/>
        <v>0</v>
      </c>
      <c r="U108" s="50">
        <v>0</v>
      </c>
      <c r="V108" s="41">
        <f t="shared" si="256"/>
        <v>0</v>
      </c>
      <c r="W108" s="11">
        <f t="shared" si="256"/>
        <v>0</v>
      </c>
      <c r="X108" s="50">
        <v>0</v>
      </c>
      <c r="Y108" s="41">
        <f t="shared" si="256"/>
        <v>0</v>
      </c>
      <c r="Z108" s="11">
        <f t="shared" si="256"/>
        <v>0</v>
      </c>
      <c r="AA108" s="50">
        <v>0</v>
      </c>
      <c r="AB108" s="41">
        <f t="shared" si="256"/>
        <v>0</v>
      </c>
      <c r="AC108" s="11">
        <f t="shared" si="256"/>
        <v>0</v>
      </c>
      <c r="AD108" s="50">
        <v>0</v>
      </c>
      <c r="AE108" s="41">
        <f t="shared" si="256"/>
        <v>0</v>
      </c>
      <c r="AF108" s="66">
        <f t="shared" si="256"/>
        <v>0</v>
      </c>
      <c r="AG108" s="50">
        <v>0</v>
      </c>
      <c r="AH108" s="114">
        <f t="shared" si="256"/>
        <v>0</v>
      </c>
      <c r="AI108" s="115">
        <f t="shared" si="256"/>
        <v>0</v>
      </c>
      <c r="AJ108" s="116">
        <f t="shared" si="256"/>
        <v>0</v>
      </c>
    </row>
    <row r="109" spans="1:36" x14ac:dyDescent="0.25">
      <c r="A109" s="208" t="s">
        <v>62</v>
      </c>
      <c r="B109" s="215"/>
      <c r="C109" s="60"/>
      <c r="D109" s="36">
        <f>D108</f>
        <v>0</v>
      </c>
      <c r="E109" s="39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208" t="s">
        <v>63</v>
      </c>
      <c r="B110" s="215"/>
      <c r="C110" s="61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208" t="s">
        <v>64</v>
      </c>
      <c r="B111" s="215"/>
      <c r="C111" s="61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208" t="s">
        <v>65</v>
      </c>
      <c r="B112" s="215"/>
      <c r="C112" s="61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208" t="s">
        <v>66</v>
      </c>
      <c r="B113" s="215"/>
      <c r="C113" s="61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11" t="s">
        <v>67</v>
      </c>
      <c r="B114" s="217"/>
      <c r="C114" s="59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13" t="s">
        <v>157</v>
      </c>
      <c r="D115" s="213"/>
      <c r="E115" s="213"/>
      <c r="F115" s="213"/>
      <c r="G115" s="213"/>
    </row>
    <row r="116" spans="1:36" x14ac:dyDescent="0.25">
      <c r="C116" s="214" t="s">
        <v>158</v>
      </c>
      <c r="D116" s="214"/>
      <c r="E116" s="214"/>
      <c r="F116" s="214"/>
      <c r="G116" s="214"/>
      <c r="H116" s="14">
        <f>3981/175</f>
        <v>22.748571428571427</v>
      </c>
    </row>
    <row r="117" spans="1:36" x14ac:dyDescent="0.25">
      <c r="C117" s="214" t="s">
        <v>105</v>
      </c>
      <c r="D117" s="214"/>
      <c r="E117" s="214"/>
      <c r="F117" s="214"/>
      <c r="G117" s="214"/>
      <c r="H117" s="214"/>
      <c r="I117" s="214"/>
    </row>
    <row r="118" spans="1:36" x14ac:dyDescent="0.25">
      <c r="C118" s="210" t="s">
        <v>106</v>
      </c>
      <c r="D118" s="210"/>
      <c r="E118" s="210"/>
      <c r="F118" s="210"/>
      <c r="G118" s="210"/>
      <c r="H118" s="210"/>
      <c r="I118" s="210"/>
      <c r="J118" s="210"/>
    </row>
  </sheetData>
  <mergeCells count="12">
    <mergeCell ref="C115:G115"/>
    <mergeCell ref="C116:G116"/>
    <mergeCell ref="C117:I117"/>
    <mergeCell ref="C118:J118"/>
    <mergeCell ref="A113:B113"/>
    <mergeCell ref="A114:B114"/>
    <mergeCell ref="A112:B112"/>
    <mergeCell ref="A2:A3"/>
    <mergeCell ref="A108:B108"/>
    <mergeCell ref="A109:B109"/>
    <mergeCell ref="A110:B110"/>
    <mergeCell ref="A111:B111"/>
  </mergeCells>
  <pageMargins left="0.25" right="0.25" top="0.75" bottom="0.75" header="0.3" footer="0.3"/>
  <pageSetup scale="89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topLeftCell="A76" zoomScale="118" zoomScaleNormal="100" zoomScaleSheetLayoutView="118" workbookViewId="0">
      <pane xSplit="1" topLeftCell="B1" activePane="topRight" state="frozen"/>
      <selection pane="topRight" activeCell="A76" sqref="A1:XFD1048576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20" width="14.7109375" style="13" customWidth="1"/>
    <col min="21" max="21" width="8.7109375" style="13" customWidth="1"/>
    <col min="22" max="23" width="14.710937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6"/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7" t="s">
        <v>0</v>
      </c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>SUM(AE54,AB54,Y54,V54,S54,P54,M54,J54,G54,D54)</f>
        <v>0</v>
      </c>
      <c r="AI54" s="67">
        <f t="shared" ref="AI54:AI58" si="124">SUM(AF54,AC54,Z54,W54,T54,Q54,N54,K54,H54,E54)</f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>SUM(AE55,AB55,Y55,V55,S55,P55,M55,J55,G55,D55)</f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>SUM(AE56,AB56,Y56,V56,S56,P56,M56,J56,G56,D56)</f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>SUM(AE57,AB57,Y57,V57,S57,P57,M57,J57,G57,D57)</f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>SUM(AE58,AB58,Y58,V58,S58,P58,M58,J58,G58,D58)</f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>SUM(D53:D58)</f>
        <v>0</v>
      </c>
      <c r="E59" s="4">
        <f t="shared" ref="E59" si="125">SUM(E53:E58)</f>
        <v>0</v>
      </c>
      <c r="F59" s="48">
        <v>0</v>
      </c>
      <c r="G59" s="37">
        <f>SUM(G53:G58)</f>
        <v>0</v>
      </c>
      <c r="H59" s="4">
        <f t="shared" ref="H59" si="126">SUM(H53:H58)</f>
        <v>0</v>
      </c>
      <c r="I59" s="48">
        <v>0</v>
      </c>
      <c r="J59" s="37">
        <f>SUM(J53:J58)</f>
        <v>0</v>
      </c>
      <c r="K59" s="4">
        <f t="shared" ref="K59" si="127">SUM(K53:K58)</f>
        <v>0</v>
      </c>
      <c r="L59" s="48">
        <v>0</v>
      </c>
      <c r="M59" s="37">
        <f>SUM(M53:M58)</f>
        <v>0</v>
      </c>
      <c r="N59" s="4">
        <f t="shared" ref="N59" si="128">SUM(N53:N58)</f>
        <v>0</v>
      </c>
      <c r="O59" s="48">
        <v>0</v>
      </c>
      <c r="P59" s="37">
        <f>SUM(P53:P58)</f>
        <v>0</v>
      </c>
      <c r="Q59" s="4">
        <f t="shared" ref="Q59" si="129">SUM(Q53:Q58)</f>
        <v>0</v>
      </c>
      <c r="R59" s="48">
        <v>0</v>
      </c>
      <c r="S59" s="37">
        <f>SUM(S53:S58)</f>
        <v>0</v>
      </c>
      <c r="T59" s="4">
        <f t="shared" ref="T59" si="130">SUM(T53:T58)</f>
        <v>0</v>
      </c>
      <c r="U59" s="48">
        <v>0</v>
      </c>
      <c r="V59" s="37">
        <f>SUM(V53:V58)</f>
        <v>0</v>
      </c>
      <c r="W59" s="4">
        <f t="shared" ref="W59" si="131">SUM(W53:W58)</f>
        <v>0</v>
      </c>
      <c r="X59" s="48">
        <v>0</v>
      </c>
      <c r="Y59" s="37">
        <f>SUM(Y53:Y58)</f>
        <v>0</v>
      </c>
      <c r="Z59" s="4">
        <f t="shared" ref="Z59" si="132">SUM(Z53:Z58)</f>
        <v>0</v>
      </c>
      <c r="AA59" s="48">
        <v>0</v>
      </c>
      <c r="AB59" s="37">
        <f>SUM(AB53:AB58)</f>
        <v>0</v>
      </c>
      <c r="AC59" s="4">
        <f t="shared" ref="AC59" si="133">SUM(AC53:AC58)</f>
        <v>0</v>
      </c>
      <c r="AD59" s="48">
        <v>0</v>
      </c>
      <c r="AE59" s="37">
        <f>SUM(AE53:AE58)</f>
        <v>0</v>
      </c>
      <c r="AF59" s="65">
        <f t="shared" ref="AF59" si="134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>SUM(AE61,AB61,Y61,V61,S61,P61,M61,J61,G61,D61)</f>
        <v>0</v>
      </c>
      <c r="AI61" s="67">
        <f t="shared" ref="AI61:AI65" si="135">SUM(AF61,AC61,Z61,W61,T61,Q61,N61,K61,H61,E61)</f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>SUM(AE62,AB62,Y62,V62,S62,P62,M62,J62,G62,D62)</f>
        <v>0</v>
      </c>
      <c r="AI62" s="67">
        <f t="shared" si="135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>SUM(AE63,AB63,Y63,V63,S63,P63,M63,J63,G63,D63)</f>
        <v>0</v>
      </c>
      <c r="AI63" s="67">
        <f t="shared" si="135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>SUM(AE64,AB64,Y64,V64,S64,P64,M64,J64,G64,D64)</f>
        <v>0</v>
      </c>
      <c r="AI64" s="67">
        <f t="shared" si="135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>SUM(AE65,AB65,Y65,V65,S65,P65,M65,J65,G65,D65)</f>
        <v>0</v>
      </c>
      <c r="AI65" s="75">
        <f t="shared" si="135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129">
        <v>0</v>
      </c>
      <c r="D66" s="37">
        <f>SUM(D60:D65)</f>
        <v>0</v>
      </c>
      <c r="E66" s="4">
        <f t="shared" ref="E66" si="136">SUM(E60:E65)</f>
        <v>0</v>
      </c>
      <c r="F66" s="129">
        <v>0</v>
      </c>
      <c r="G66" s="37">
        <f>SUM(G60:G65)</f>
        <v>0</v>
      </c>
      <c r="H66" s="4">
        <f t="shared" ref="H66" si="137">SUM(H60:H65)</f>
        <v>0</v>
      </c>
      <c r="I66" s="129">
        <v>0</v>
      </c>
      <c r="J66" s="37">
        <f>SUM(J60:J65)</f>
        <v>0</v>
      </c>
      <c r="K66" s="4">
        <f t="shared" ref="K66" si="138">SUM(K60:K65)</f>
        <v>0</v>
      </c>
      <c r="L66" s="129">
        <v>0</v>
      </c>
      <c r="M66" s="37">
        <f>SUM(M60:M65)</f>
        <v>0</v>
      </c>
      <c r="N66" s="4">
        <f t="shared" ref="N66" si="139">SUM(N60:N65)</f>
        <v>0</v>
      </c>
      <c r="O66" s="129">
        <v>0</v>
      </c>
      <c r="P66" s="37">
        <f>SUM(P60:P65)</f>
        <v>0</v>
      </c>
      <c r="Q66" s="4">
        <f t="shared" ref="Q66" si="140">SUM(Q60:Q65)</f>
        <v>0</v>
      </c>
      <c r="R66" s="129">
        <v>0</v>
      </c>
      <c r="S66" s="37">
        <f>SUM(S60:S65)</f>
        <v>0</v>
      </c>
      <c r="T66" s="4">
        <f t="shared" ref="T66" si="141">SUM(T60:T65)</f>
        <v>0</v>
      </c>
      <c r="U66" s="129">
        <v>0</v>
      </c>
      <c r="V66" s="37">
        <f>SUM(V60:V65)</f>
        <v>0</v>
      </c>
      <c r="W66" s="4">
        <f t="shared" ref="W66" si="142">SUM(W60:W65)</f>
        <v>0</v>
      </c>
      <c r="X66" s="129">
        <v>0</v>
      </c>
      <c r="Y66" s="37">
        <f>SUM(Y60:Y65)</f>
        <v>0</v>
      </c>
      <c r="Z66" s="4">
        <f t="shared" ref="Z66" si="143">SUM(Z60:Z65)</f>
        <v>0</v>
      </c>
      <c r="AA66" s="129">
        <v>0</v>
      </c>
      <c r="AB66" s="37">
        <f>SUM(AB60:AB65)</f>
        <v>0</v>
      </c>
      <c r="AC66" s="4">
        <f t="shared" ref="AC66" si="144">SUM(AC60:AC65)</f>
        <v>0</v>
      </c>
      <c r="AD66" s="129">
        <v>0</v>
      </c>
      <c r="AE66" s="37">
        <f>SUM(AE60:AE65)</f>
        <v>0</v>
      </c>
      <c r="AF66" s="65">
        <f t="shared" ref="AF66" si="145">SUM(AF60:AF65)</f>
        <v>0</v>
      </c>
      <c r="AG66" s="129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89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69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46">SUM(AE68,AB68,Y68,V68,S68,P68,M68,J68,G68,D68)</f>
        <v>0</v>
      </c>
      <c r="AI68" s="67">
        <f t="shared" si="146"/>
        <v>0</v>
      </c>
      <c r="AJ68" s="79">
        <f t="shared" ref="AJ68:AJ88" si="147">AH68*6.58</f>
        <v>0</v>
      </c>
    </row>
    <row r="69" spans="1:36" ht="15.75" thickBot="1" x14ac:dyDescent="0.3">
      <c r="A69" s="32" t="s">
        <v>53</v>
      </c>
      <c r="B69" s="90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46"/>
        <v>0</v>
      </c>
      <c r="AI69" s="75">
        <f t="shared" si="146"/>
        <v>0</v>
      </c>
      <c r="AJ69" s="80">
        <f t="shared" si="147"/>
        <v>0</v>
      </c>
    </row>
    <row r="70" spans="1:36" ht="16.5" thickTop="1" thickBot="1" x14ac:dyDescent="0.3">
      <c r="A70" s="34" t="s">
        <v>53</v>
      </c>
      <c r="B70" s="91" t="s">
        <v>3</v>
      </c>
      <c r="C70" s="48">
        <v>0</v>
      </c>
      <c r="D70" s="37">
        <v>0</v>
      </c>
      <c r="E70" s="4">
        <f t="shared" ref="E70:AF70" si="148">SUM(E67:E69)</f>
        <v>0</v>
      </c>
      <c r="F70" s="48">
        <v>0</v>
      </c>
      <c r="G70" s="37">
        <v>0</v>
      </c>
      <c r="H70" s="43">
        <f t="shared" si="148"/>
        <v>0</v>
      </c>
      <c r="I70" s="48">
        <v>0</v>
      </c>
      <c r="J70" s="37">
        <v>0</v>
      </c>
      <c r="K70" s="4">
        <f t="shared" si="148"/>
        <v>0</v>
      </c>
      <c r="L70" s="48">
        <v>0</v>
      </c>
      <c r="M70" s="37">
        <v>0</v>
      </c>
      <c r="N70" s="4">
        <f t="shared" si="148"/>
        <v>0</v>
      </c>
      <c r="O70" s="48">
        <v>0</v>
      </c>
      <c r="P70" s="37">
        <v>0</v>
      </c>
      <c r="Q70" s="4">
        <f t="shared" si="148"/>
        <v>0</v>
      </c>
      <c r="R70" s="48">
        <v>0</v>
      </c>
      <c r="S70" s="37">
        <v>0</v>
      </c>
      <c r="T70" s="4">
        <f t="shared" si="148"/>
        <v>0</v>
      </c>
      <c r="U70" s="48">
        <v>0</v>
      </c>
      <c r="V70" s="37">
        <v>0</v>
      </c>
      <c r="W70" s="4">
        <f t="shared" si="148"/>
        <v>0</v>
      </c>
      <c r="X70" s="48">
        <v>0</v>
      </c>
      <c r="Y70" s="37">
        <v>0</v>
      </c>
      <c r="Z70" s="4">
        <f t="shared" si="148"/>
        <v>0</v>
      </c>
      <c r="AA70" s="48">
        <v>0</v>
      </c>
      <c r="AB70" s="37">
        <v>0</v>
      </c>
      <c r="AC70" s="4">
        <f t="shared" si="148"/>
        <v>0</v>
      </c>
      <c r="AD70" s="48">
        <v>0</v>
      </c>
      <c r="AE70" s="37">
        <v>0</v>
      </c>
      <c r="AF70" s="65">
        <f t="shared" si="148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47"/>
        <v>0</v>
      </c>
    </row>
    <row r="71" spans="1:36" x14ac:dyDescent="0.25">
      <c r="A71" s="5" t="s">
        <v>55</v>
      </c>
      <c r="B71" s="89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69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49">SUM(AE72,AB72,Y72,V72,S72,P72,M72,J72,G72,D72)</f>
        <v>0</v>
      </c>
      <c r="AI72" s="67">
        <f t="shared" si="149"/>
        <v>0</v>
      </c>
      <c r="AJ72" s="79">
        <f t="shared" si="147"/>
        <v>0</v>
      </c>
    </row>
    <row r="73" spans="1:36" ht="15.75" thickBot="1" x14ac:dyDescent="0.3">
      <c r="A73" s="32" t="s">
        <v>55</v>
      </c>
      <c r="B73" s="90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49"/>
        <v>0</v>
      </c>
      <c r="AI73" s="75">
        <f t="shared" si="149"/>
        <v>0</v>
      </c>
      <c r="AJ73" s="80">
        <f t="shared" si="147"/>
        <v>0</v>
      </c>
    </row>
    <row r="74" spans="1:36" ht="16.5" thickTop="1" thickBot="1" x14ac:dyDescent="0.3">
      <c r="A74" s="34" t="s">
        <v>55</v>
      </c>
      <c r="B74" s="91" t="s">
        <v>3</v>
      </c>
      <c r="C74" s="48">
        <v>0</v>
      </c>
      <c r="D74" s="37">
        <v>0</v>
      </c>
      <c r="E74" s="4">
        <f t="shared" ref="E74:AF74" si="150">SUM(E71:E73)</f>
        <v>0</v>
      </c>
      <c r="F74" s="48">
        <v>0</v>
      </c>
      <c r="G74" s="37">
        <v>0</v>
      </c>
      <c r="H74" s="4">
        <f t="shared" si="150"/>
        <v>0</v>
      </c>
      <c r="I74" s="48">
        <v>0</v>
      </c>
      <c r="J74" s="37">
        <v>0</v>
      </c>
      <c r="K74" s="4">
        <f t="shared" si="150"/>
        <v>0</v>
      </c>
      <c r="L74" s="48">
        <v>0</v>
      </c>
      <c r="M74" s="37">
        <v>0</v>
      </c>
      <c r="N74" s="4">
        <f t="shared" si="150"/>
        <v>0</v>
      </c>
      <c r="O74" s="48">
        <v>0</v>
      </c>
      <c r="P74" s="37">
        <v>0</v>
      </c>
      <c r="Q74" s="4">
        <f t="shared" si="150"/>
        <v>0</v>
      </c>
      <c r="R74" s="48">
        <v>0</v>
      </c>
      <c r="S74" s="37">
        <v>0</v>
      </c>
      <c r="T74" s="4">
        <f t="shared" si="150"/>
        <v>0</v>
      </c>
      <c r="U74" s="48">
        <v>0</v>
      </c>
      <c r="V74" s="37">
        <v>0</v>
      </c>
      <c r="W74" s="4">
        <f t="shared" si="150"/>
        <v>0</v>
      </c>
      <c r="X74" s="48">
        <v>0</v>
      </c>
      <c r="Y74" s="37">
        <v>0</v>
      </c>
      <c r="Z74" s="4">
        <f t="shared" si="150"/>
        <v>0</v>
      </c>
      <c r="AA74" s="48">
        <v>0</v>
      </c>
      <c r="AB74" s="37">
        <v>0</v>
      </c>
      <c r="AC74" s="4">
        <f t="shared" si="150"/>
        <v>0</v>
      </c>
      <c r="AD74" s="48">
        <v>0</v>
      </c>
      <c r="AE74" s="37">
        <v>0</v>
      </c>
      <c r="AF74" s="65">
        <f t="shared" si="150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47"/>
        <v>0</v>
      </c>
    </row>
    <row r="75" spans="1:36" x14ac:dyDescent="0.25">
      <c r="A75" s="5" t="s">
        <v>56</v>
      </c>
      <c r="B75" s="89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69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51">SUM(AE76,AB76,Y76,V76,S76,P76,M76,J76,G76,D76)</f>
        <v>0</v>
      </c>
      <c r="AI76" s="67">
        <f t="shared" si="151"/>
        <v>0</v>
      </c>
      <c r="AJ76" s="79">
        <f>AH76*6.5</f>
        <v>0</v>
      </c>
    </row>
    <row r="77" spans="1:36" ht="15.75" thickBot="1" x14ac:dyDescent="0.3">
      <c r="A77" s="32" t="s">
        <v>56</v>
      </c>
      <c r="B77" s="90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51"/>
        <v>0</v>
      </c>
      <c r="AI77" s="75">
        <f t="shared" si="151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91" t="s">
        <v>3</v>
      </c>
      <c r="C78" s="48">
        <v>0</v>
      </c>
      <c r="D78" s="37">
        <v>0</v>
      </c>
      <c r="E78" s="4">
        <f t="shared" ref="E78:AF78" si="152">SUM(E75:E77)</f>
        <v>0</v>
      </c>
      <c r="F78" s="48">
        <v>0</v>
      </c>
      <c r="G78" s="37">
        <v>0</v>
      </c>
      <c r="H78" s="4">
        <f t="shared" si="152"/>
        <v>0</v>
      </c>
      <c r="I78" s="48">
        <v>0</v>
      </c>
      <c r="J78" s="37">
        <v>0</v>
      </c>
      <c r="K78" s="4">
        <f t="shared" si="152"/>
        <v>0</v>
      </c>
      <c r="L78" s="48">
        <v>0</v>
      </c>
      <c r="M78" s="37">
        <v>0</v>
      </c>
      <c r="N78" s="4">
        <f t="shared" si="152"/>
        <v>0</v>
      </c>
      <c r="O78" s="48">
        <v>0</v>
      </c>
      <c r="P78" s="37">
        <v>0</v>
      </c>
      <c r="Q78" s="4">
        <f t="shared" si="152"/>
        <v>0</v>
      </c>
      <c r="R78" s="48">
        <v>0</v>
      </c>
      <c r="S78" s="37">
        <v>0</v>
      </c>
      <c r="T78" s="4">
        <f t="shared" si="152"/>
        <v>0</v>
      </c>
      <c r="U78" s="48">
        <v>0</v>
      </c>
      <c r="V78" s="37">
        <v>0</v>
      </c>
      <c r="W78" s="4">
        <f t="shared" si="152"/>
        <v>0</v>
      </c>
      <c r="X78" s="48">
        <v>0</v>
      </c>
      <c r="Y78" s="37">
        <v>0</v>
      </c>
      <c r="Z78" s="4">
        <f t="shared" si="152"/>
        <v>0</v>
      </c>
      <c r="AA78" s="48">
        <v>0</v>
      </c>
      <c r="AB78" s="37">
        <v>0</v>
      </c>
      <c r="AC78" s="4">
        <f t="shared" si="152"/>
        <v>0</v>
      </c>
      <c r="AD78" s="48">
        <v>0</v>
      </c>
      <c r="AE78" s="37">
        <v>0</v>
      </c>
      <c r="AF78" s="65">
        <f t="shared" si="152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89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47"/>
        <v>0</v>
      </c>
    </row>
    <row r="80" spans="1:36" x14ac:dyDescent="0.25">
      <c r="A80" s="7" t="s">
        <v>57</v>
      </c>
      <c r="B80" s="69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53">SUM(AE80,AB80,Y80,V80,S80,P80,M80,J80,G80,D80)</f>
        <v>0</v>
      </c>
      <c r="AI80" s="67">
        <f t="shared" si="153"/>
        <v>0</v>
      </c>
      <c r="AJ80" s="79">
        <f t="shared" si="147"/>
        <v>0</v>
      </c>
    </row>
    <row r="81" spans="1:36" ht="15.75" thickBot="1" x14ac:dyDescent="0.3">
      <c r="A81" s="32" t="s">
        <v>57</v>
      </c>
      <c r="B81" s="90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53"/>
        <v>0</v>
      </c>
      <c r="AI81" s="75">
        <f t="shared" si="153"/>
        <v>0</v>
      </c>
      <c r="AJ81" s="80">
        <f t="shared" si="147"/>
        <v>0</v>
      </c>
    </row>
    <row r="82" spans="1:36" ht="16.5" thickTop="1" thickBot="1" x14ac:dyDescent="0.3">
      <c r="A82" s="34" t="s">
        <v>57</v>
      </c>
      <c r="B82" s="91" t="s">
        <v>3</v>
      </c>
      <c r="C82" s="48">
        <v>0</v>
      </c>
      <c r="D82" s="37">
        <v>0</v>
      </c>
      <c r="E82" s="4">
        <f t="shared" ref="E82:AF82" si="154">SUM(E79:E81)</f>
        <v>0</v>
      </c>
      <c r="F82" s="48">
        <v>0</v>
      </c>
      <c r="G82" s="37">
        <v>0</v>
      </c>
      <c r="H82" s="4">
        <f t="shared" si="154"/>
        <v>0</v>
      </c>
      <c r="I82" s="48">
        <v>0</v>
      </c>
      <c r="J82" s="37">
        <v>0</v>
      </c>
      <c r="K82" s="4">
        <f t="shared" si="154"/>
        <v>0</v>
      </c>
      <c r="L82" s="48">
        <v>0</v>
      </c>
      <c r="M82" s="37">
        <v>0</v>
      </c>
      <c r="N82" s="4">
        <f t="shared" si="154"/>
        <v>0</v>
      </c>
      <c r="O82" s="48">
        <v>0</v>
      </c>
      <c r="P82" s="37">
        <v>0</v>
      </c>
      <c r="Q82" s="4">
        <f t="shared" si="154"/>
        <v>0</v>
      </c>
      <c r="R82" s="48">
        <v>0</v>
      </c>
      <c r="S82" s="37">
        <v>0</v>
      </c>
      <c r="T82" s="4">
        <f t="shared" si="154"/>
        <v>0</v>
      </c>
      <c r="U82" s="48">
        <v>0</v>
      </c>
      <c r="V82" s="37">
        <v>0</v>
      </c>
      <c r="W82" s="4">
        <f t="shared" si="154"/>
        <v>0</v>
      </c>
      <c r="X82" s="48">
        <v>0</v>
      </c>
      <c r="Y82" s="37">
        <v>0</v>
      </c>
      <c r="Z82" s="4">
        <f t="shared" si="154"/>
        <v>0</v>
      </c>
      <c r="AA82" s="48">
        <v>0</v>
      </c>
      <c r="AB82" s="37">
        <v>0</v>
      </c>
      <c r="AC82" s="4">
        <f t="shared" si="154"/>
        <v>0</v>
      </c>
      <c r="AD82" s="48">
        <v>0</v>
      </c>
      <c r="AE82" s="37">
        <v>0</v>
      </c>
      <c r="AF82" s="65">
        <f t="shared" si="154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47"/>
        <v>0</v>
      </c>
    </row>
    <row r="83" spans="1:36" x14ac:dyDescent="0.25">
      <c r="A83" s="5" t="s">
        <v>54</v>
      </c>
      <c r="B83" s="89">
        <v>9</v>
      </c>
      <c r="C83" s="45">
        <v>0</v>
      </c>
      <c r="D83" s="36">
        <v>0</v>
      </c>
      <c r="E83" s="1">
        <f>($H$116*D83)</f>
        <v>0</v>
      </c>
      <c r="F83" s="45">
        <v>0</v>
      </c>
      <c r="G83" s="36">
        <v>0</v>
      </c>
      <c r="H83" s="44">
        <f>($H$116*G83)</f>
        <v>0</v>
      </c>
      <c r="I83" s="45">
        <v>0</v>
      </c>
      <c r="J83" s="36">
        <v>0</v>
      </c>
      <c r="K83" s="44">
        <f>($H$116*J83)</f>
        <v>0</v>
      </c>
      <c r="L83" s="45">
        <v>0</v>
      </c>
      <c r="M83" s="36">
        <v>0</v>
      </c>
      <c r="N83" s="44">
        <f>($H$116*M83)</f>
        <v>0</v>
      </c>
      <c r="O83" s="45">
        <v>0</v>
      </c>
      <c r="P83" s="36">
        <v>0</v>
      </c>
      <c r="Q83" s="1">
        <f>($H$116*P83)</f>
        <v>0</v>
      </c>
      <c r="R83" s="45">
        <v>0</v>
      </c>
      <c r="S83" s="36">
        <v>0</v>
      </c>
      <c r="T83" s="1">
        <f>($H$116*S83)</f>
        <v>0</v>
      </c>
      <c r="U83" s="45">
        <v>0</v>
      </c>
      <c r="V83" s="36">
        <v>0</v>
      </c>
      <c r="W83" s="1">
        <f>($H$116*V83)</f>
        <v>0</v>
      </c>
      <c r="X83" s="45">
        <v>0</v>
      </c>
      <c r="Y83" s="36">
        <v>0</v>
      </c>
      <c r="Z83" s="1">
        <f>($H$116*Y83)</f>
        <v>0</v>
      </c>
      <c r="AA83" s="45">
        <v>0</v>
      </c>
      <c r="AB83" s="36">
        <v>0</v>
      </c>
      <c r="AC83" s="1">
        <f>($H$116*AB83)</f>
        <v>0</v>
      </c>
      <c r="AD83" s="45">
        <v>0</v>
      </c>
      <c r="AE83" s="36">
        <v>0</v>
      </c>
      <c r="AF83" s="62">
        <f>($H$116*AE83)</f>
        <v>0</v>
      </c>
      <c r="AG83" s="45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47"/>
        <v>0</v>
      </c>
    </row>
    <row r="84" spans="1:36" x14ac:dyDescent="0.25">
      <c r="A84" s="7" t="s">
        <v>54</v>
      </c>
      <c r="B84" s="69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155">SUM(AE84,AB84,Y84,V84,S84,P84,M84,J84,G84,D84)</f>
        <v>0</v>
      </c>
      <c r="AI84" s="67">
        <f t="shared" si="155"/>
        <v>0</v>
      </c>
      <c r="AJ84" s="79">
        <f t="shared" si="147"/>
        <v>0</v>
      </c>
    </row>
    <row r="85" spans="1:36" x14ac:dyDescent="0.25">
      <c r="A85" s="7" t="s">
        <v>54</v>
      </c>
      <c r="B85" s="69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155"/>
        <v>0</v>
      </c>
      <c r="AI85" s="67">
        <f t="shared" si="155"/>
        <v>0</v>
      </c>
      <c r="AJ85" s="79">
        <f t="shared" si="147"/>
        <v>0</v>
      </c>
    </row>
    <row r="86" spans="1:36" x14ac:dyDescent="0.25">
      <c r="A86" s="7" t="s">
        <v>54</v>
      </c>
      <c r="B86" s="69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155"/>
        <v>0</v>
      </c>
      <c r="AI86" s="67">
        <f t="shared" si="155"/>
        <v>0</v>
      </c>
      <c r="AJ86" s="79">
        <f t="shared" si="147"/>
        <v>0</v>
      </c>
    </row>
    <row r="87" spans="1:36" ht="15.75" thickBot="1" x14ac:dyDescent="0.3">
      <c r="A87" s="32" t="s">
        <v>54</v>
      </c>
      <c r="B87" s="90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155"/>
        <v>0</v>
      </c>
      <c r="AI87" s="75">
        <f t="shared" si="155"/>
        <v>0</v>
      </c>
      <c r="AJ87" s="80">
        <f t="shared" si="147"/>
        <v>0</v>
      </c>
    </row>
    <row r="88" spans="1:36" ht="16.5" thickTop="1" thickBot="1" x14ac:dyDescent="0.3">
      <c r="A88" s="34" t="s">
        <v>54</v>
      </c>
      <c r="B88" s="91" t="s">
        <v>3</v>
      </c>
      <c r="C88" s="48">
        <v>0</v>
      </c>
      <c r="D88" s="37">
        <v>0</v>
      </c>
      <c r="E88" s="4">
        <f t="shared" ref="E88:AF88" si="156">SUM(E83:E87)</f>
        <v>0</v>
      </c>
      <c r="F88" s="48">
        <v>0</v>
      </c>
      <c r="G88" s="37">
        <v>0</v>
      </c>
      <c r="H88" s="4">
        <f t="shared" si="156"/>
        <v>0</v>
      </c>
      <c r="I88" s="48">
        <v>0</v>
      </c>
      <c r="J88" s="37">
        <v>0</v>
      </c>
      <c r="K88" s="4">
        <f t="shared" si="156"/>
        <v>0</v>
      </c>
      <c r="L88" s="48">
        <v>0</v>
      </c>
      <c r="M88" s="37">
        <v>0</v>
      </c>
      <c r="N88" s="4">
        <f t="shared" si="156"/>
        <v>0</v>
      </c>
      <c r="O88" s="48">
        <v>0</v>
      </c>
      <c r="P88" s="37">
        <v>0</v>
      </c>
      <c r="Q88" s="4">
        <f t="shared" si="156"/>
        <v>0</v>
      </c>
      <c r="R88" s="48">
        <v>0</v>
      </c>
      <c r="S88" s="37">
        <v>0</v>
      </c>
      <c r="T88" s="4">
        <f t="shared" si="156"/>
        <v>0</v>
      </c>
      <c r="U88" s="48">
        <v>0</v>
      </c>
      <c r="V88" s="37">
        <v>0</v>
      </c>
      <c r="W88" s="4">
        <f t="shared" si="156"/>
        <v>0</v>
      </c>
      <c r="X88" s="48">
        <v>0</v>
      </c>
      <c r="Y88" s="37">
        <v>0</v>
      </c>
      <c r="Z88" s="4">
        <f t="shared" si="156"/>
        <v>0</v>
      </c>
      <c r="AA88" s="48">
        <v>0</v>
      </c>
      <c r="AB88" s="37">
        <v>0</v>
      </c>
      <c r="AC88" s="4">
        <f t="shared" si="156"/>
        <v>0</v>
      </c>
      <c r="AD88" s="48">
        <v>0</v>
      </c>
      <c r="AE88" s="37">
        <v>0</v>
      </c>
      <c r="AF88" s="65">
        <f t="shared" si="156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47"/>
        <v>0</v>
      </c>
    </row>
    <row r="89" spans="1:36" x14ac:dyDescent="0.25">
      <c r="A89" s="5" t="s">
        <v>58</v>
      </c>
      <c r="B89" s="89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69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157">SUM(AE90,AB90,Y90,V90,S90,P90,M90,J90,G90,D90)</f>
        <v>0</v>
      </c>
      <c r="AI90" s="67">
        <f t="shared" si="157"/>
        <v>0</v>
      </c>
      <c r="AJ90" s="79">
        <f t="shared" ref="AJ90:AJ100" si="158">AH90*6.5</f>
        <v>0</v>
      </c>
    </row>
    <row r="91" spans="1:36" x14ac:dyDescent="0.25">
      <c r="A91" s="7" t="s">
        <v>58</v>
      </c>
      <c r="B91" s="69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157"/>
        <v>0</v>
      </c>
      <c r="AI91" s="67">
        <f t="shared" si="157"/>
        <v>0</v>
      </c>
      <c r="AJ91" s="79">
        <f t="shared" si="158"/>
        <v>0</v>
      </c>
    </row>
    <row r="92" spans="1:36" x14ac:dyDescent="0.25">
      <c r="A92" s="7" t="s">
        <v>58</v>
      </c>
      <c r="B92" s="69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157"/>
        <v>0</v>
      </c>
      <c r="AI92" s="67">
        <f t="shared" si="157"/>
        <v>0</v>
      </c>
      <c r="AJ92" s="79">
        <f t="shared" si="158"/>
        <v>0</v>
      </c>
    </row>
    <row r="93" spans="1:36" ht="15.75" thickBot="1" x14ac:dyDescent="0.3">
      <c r="A93" s="32" t="s">
        <v>58</v>
      </c>
      <c r="B93" s="90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157"/>
        <v>0</v>
      </c>
      <c r="AI93" s="75">
        <f t="shared" si="157"/>
        <v>0</v>
      </c>
      <c r="AJ93" s="80">
        <f t="shared" si="158"/>
        <v>0</v>
      </c>
    </row>
    <row r="94" spans="1:36" ht="16.5" thickTop="1" thickBot="1" x14ac:dyDescent="0.3">
      <c r="A94" s="34" t="s">
        <v>58</v>
      </c>
      <c r="B94" s="91" t="s">
        <v>3</v>
      </c>
      <c r="C94" s="48">
        <v>0</v>
      </c>
      <c r="D94" s="37">
        <v>0</v>
      </c>
      <c r="E94" s="4">
        <f t="shared" ref="E94:AF94" si="159">SUM(E89:E93)</f>
        <v>0</v>
      </c>
      <c r="F94" s="48">
        <v>0</v>
      </c>
      <c r="G94" s="37">
        <v>0</v>
      </c>
      <c r="H94" s="4">
        <f t="shared" si="159"/>
        <v>0</v>
      </c>
      <c r="I94" s="48">
        <v>0</v>
      </c>
      <c r="J94" s="37">
        <v>0</v>
      </c>
      <c r="K94" s="4">
        <f t="shared" si="159"/>
        <v>0</v>
      </c>
      <c r="L94" s="48">
        <v>0</v>
      </c>
      <c r="M94" s="37">
        <v>0</v>
      </c>
      <c r="N94" s="4">
        <f t="shared" si="159"/>
        <v>0</v>
      </c>
      <c r="O94" s="48">
        <v>0</v>
      </c>
      <c r="P94" s="37">
        <v>0</v>
      </c>
      <c r="Q94" s="4">
        <f t="shared" si="159"/>
        <v>0</v>
      </c>
      <c r="R94" s="48">
        <v>0</v>
      </c>
      <c r="S94" s="37">
        <v>0</v>
      </c>
      <c r="T94" s="4">
        <f t="shared" si="159"/>
        <v>0</v>
      </c>
      <c r="U94" s="48">
        <v>0</v>
      </c>
      <c r="V94" s="37">
        <v>0</v>
      </c>
      <c r="W94" s="4">
        <f t="shared" si="159"/>
        <v>0</v>
      </c>
      <c r="X94" s="48">
        <v>0</v>
      </c>
      <c r="Y94" s="37">
        <v>0</v>
      </c>
      <c r="Z94" s="4">
        <f t="shared" si="159"/>
        <v>0</v>
      </c>
      <c r="AA94" s="48">
        <v>0</v>
      </c>
      <c r="AB94" s="37">
        <v>0</v>
      </c>
      <c r="AC94" s="4">
        <f t="shared" si="159"/>
        <v>0</v>
      </c>
      <c r="AD94" s="48">
        <v>0</v>
      </c>
      <c r="AE94" s="37">
        <v>0</v>
      </c>
      <c r="AF94" s="65">
        <f t="shared" si="159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158"/>
        <v>0</v>
      </c>
    </row>
    <row r="95" spans="1:36" x14ac:dyDescent="0.25">
      <c r="A95" s="5" t="s">
        <v>59</v>
      </c>
      <c r="B95" s="89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158"/>
        <v>0</v>
      </c>
    </row>
    <row r="96" spans="1:36" x14ac:dyDescent="0.25">
      <c r="A96" s="7" t="s">
        <v>59</v>
      </c>
      <c r="B96" s="69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160">SUM(AE96,AB96,Y96,V96,S96,P96,M96,J96,G96,D96)</f>
        <v>0</v>
      </c>
      <c r="AI96" s="67">
        <f t="shared" si="160"/>
        <v>0</v>
      </c>
      <c r="AJ96" s="79">
        <f t="shared" si="158"/>
        <v>0</v>
      </c>
    </row>
    <row r="97" spans="1:36" x14ac:dyDescent="0.25">
      <c r="A97" s="7" t="s">
        <v>59</v>
      </c>
      <c r="B97" s="69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160"/>
        <v>0</v>
      </c>
      <c r="AI97" s="67">
        <f t="shared" si="160"/>
        <v>0</v>
      </c>
      <c r="AJ97" s="79">
        <f t="shared" si="158"/>
        <v>0</v>
      </c>
    </row>
    <row r="98" spans="1:36" x14ac:dyDescent="0.25">
      <c r="A98" s="7" t="s">
        <v>59</v>
      </c>
      <c r="B98" s="69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160"/>
        <v>0</v>
      </c>
      <c r="AI98" s="67">
        <f t="shared" si="160"/>
        <v>0</v>
      </c>
      <c r="AJ98" s="79">
        <f t="shared" si="158"/>
        <v>0</v>
      </c>
    </row>
    <row r="99" spans="1:36" ht="15.75" thickBot="1" x14ac:dyDescent="0.3">
      <c r="A99" s="32" t="s">
        <v>59</v>
      </c>
      <c r="B99" s="90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160"/>
        <v>0</v>
      </c>
      <c r="AI99" s="75">
        <f t="shared" si="160"/>
        <v>0</v>
      </c>
      <c r="AJ99" s="80">
        <f t="shared" si="158"/>
        <v>0</v>
      </c>
    </row>
    <row r="100" spans="1:36" ht="16.5" thickTop="1" thickBot="1" x14ac:dyDescent="0.3">
      <c r="A100" s="34" t="s">
        <v>59</v>
      </c>
      <c r="B100" s="91" t="s">
        <v>3</v>
      </c>
      <c r="C100" s="48">
        <v>0</v>
      </c>
      <c r="D100" s="37">
        <f t="shared" ref="D100:AF100" si="161">SUM(D95:D99)</f>
        <v>0</v>
      </c>
      <c r="E100" s="4">
        <f t="shared" si="161"/>
        <v>0</v>
      </c>
      <c r="F100" s="48">
        <v>0</v>
      </c>
      <c r="G100" s="37">
        <f t="shared" ref="G100" si="162">SUM(G95:G99)</f>
        <v>0</v>
      </c>
      <c r="H100" s="4">
        <f t="shared" si="161"/>
        <v>0</v>
      </c>
      <c r="I100" s="48">
        <v>0</v>
      </c>
      <c r="J100" s="37">
        <f t="shared" ref="J100" si="163">SUM(J95:J99)</f>
        <v>0</v>
      </c>
      <c r="K100" s="4">
        <f t="shared" si="161"/>
        <v>0</v>
      </c>
      <c r="L100" s="48">
        <v>0</v>
      </c>
      <c r="M100" s="37">
        <f t="shared" ref="M100" si="164">SUM(M95:M99)</f>
        <v>0</v>
      </c>
      <c r="N100" s="4">
        <f t="shared" si="161"/>
        <v>0</v>
      </c>
      <c r="O100" s="48">
        <v>0</v>
      </c>
      <c r="P100" s="37">
        <f t="shared" ref="P100" si="165">SUM(P95:P99)</f>
        <v>0</v>
      </c>
      <c r="Q100" s="4">
        <f t="shared" si="161"/>
        <v>0</v>
      </c>
      <c r="R100" s="48">
        <v>0</v>
      </c>
      <c r="S100" s="37">
        <f t="shared" ref="S100" si="166">SUM(S95:S99)</f>
        <v>0</v>
      </c>
      <c r="T100" s="4">
        <f t="shared" si="161"/>
        <v>0</v>
      </c>
      <c r="U100" s="48">
        <v>0</v>
      </c>
      <c r="V100" s="37">
        <f t="shared" ref="V100" si="167">SUM(V95:V99)</f>
        <v>0</v>
      </c>
      <c r="W100" s="4">
        <f t="shared" si="161"/>
        <v>0</v>
      </c>
      <c r="X100" s="48">
        <v>0</v>
      </c>
      <c r="Y100" s="37">
        <f t="shared" ref="Y100" si="168">SUM(Y95:Y99)</f>
        <v>0</v>
      </c>
      <c r="Z100" s="4">
        <f t="shared" si="161"/>
        <v>0</v>
      </c>
      <c r="AA100" s="48">
        <v>0</v>
      </c>
      <c r="AB100" s="37">
        <f t="shared" ref="AB100" si="169">SUM(AB95:AB99)</f>
        <v>0</v>
      </c>
      <c r="AC100" s="4">
        <f t="shared" si="161"/>
        <v>0</v>
      </c>
      <c r="AD100" s="48">
        <v>0</v>
      </c>
      <c r="AE100" s="37">
        <f t="shared" ref="AE100" si="170">SUM(AE95:AE99)</f>
        <v>0</v>
      </c>
      <c r="AF100" s="65">
        <f t="shared" si="161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158"/>
        <v>0</v>
      </c>
    </row>
    <row r="101" spans="1:36" x14ac:dyDescent="0.25">
      <c r="A101" s="5" t="s">
        <v>60</v>
      </c>
      <c r="B101" s="89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171">AH101*6.25</f>
        <v>0</v>
      </c>
    </row>
    <row r="102" spans="1:36" x14ac:dyDescent="0.25">
      <c r="A102" s="7" t="s">
        <v>60</v>
      </c>
      <c r="B102" s="69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172">SUM(AE102,AB102,Y102,V102,S102,P102,M102,J102,G102,D102)</f>
        <v>0</v>
      </c>
      <c r="AI102" s="67">
        <f t="shared" si="172"/>
        <v>0</v>
      </c>
      <c r="AJ102" s="83">
        <f t="shared" si="171"/>
        <v>0</v>
      </c>
    </row>
    <row r="103" spans="1:36" x14ac:dyDescent="0.25">
      <c r="A103" s="7" t="s">
        <v>60</v>
      </c>
      <c r="B103" s="69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172"/>
        <v>0</v>
      </c>
      <c r="AI103" s="67">
        <f t="shared" si="172"/>
        <v>0</v>
      </c>
      <c r="AJ103" s="83">
        <f t="shared" si="171"/>
        <v>0</v>
      </c>
    </row>
    <row r="104" spans="1:36" x14ac:dyDescent="0.25">
      <c r="A104" s="7" t="s">
        <v>60</v>
      </c>
      <c r="B104" s="69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172"/>
        <v>0</v>
      </c>
      <c r="AI104" s="67">
        <f t="shared" si="172"/>
        <v>0</v>
      </c>
      <c r="AJ104" s="83">
        <f t="shared" si="171"/>
        <v>0</v>
      </c>
    </row>
    <row r="105" spans="1:36" x14ac:dyDescent="0.25">
      <c r="A105" s="7" t="s">
        <v>60</v>
      </c>
      <c r="B105" s="69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172"/>
        <v>0</v>
      </c>
      <c r="AI105" s="67">
        <f t="shared" si="172"/>
        <v>0</v>
      </c>
      <c r="AJ105" s="83">
        <f t="shared" si="171"/>
        <v>0</v>
      </c>
    </row>
    <row r="106" spans="1:36" ht="15.75" thickBot="1" x14ac:dyDescent="0.3">
      <c r="A106" s="32" t="s">
        <v>60</v>
      </c>
      <c r="B106" s="90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172"/>
        <v>0</v>
      </c>
      <c r="AI106" s="75">
        <f t="shared" si="172"/>
        <v>0</v>
      </c>
      <c r="AJ106" s="84">
        <f t="shared" si="171"/>
        <v>0</v>
      </c>
    </row>
    <row r="107" spans="1:36" ht="16.5" thickTop="1" thickBot="1" x14ac:dyDescent="0.3">
      <c r="A107" s="34" t="s">
        <v>60</v>
      </c>
      <c r="B107" s="91" t="s">
        <v>3</v>
      </c>
      <c r="C107" s="48">
        <v>0</v>
      </c>
      <c r="D107" s="37">
        <f t="shared" ref="D107" si="173">SUM(D101:D106)</f>
        <v>0</v>
      </c>
      <c r="E107" s="4">
        <f t="shared" ref="E107:AF107" si="174">SUM(E101:E106)</f>
        <v>0</v>
      </c>
      <c r="F107" s="48">
        <v>0</v>
      </c>
      <c r="G107" s="37">
        <f t="shared" ref="G107" si="175">SUM(G101:G106)</f>
        <v>0</v>
      </c>
      <c r="H107" s="4">
        <f t="shared" si="174"/>
        <v>0</v>
      </c>
      <c r="I107" s="48">
        <v>0</v>
      </c>
      <c r="J107" s="37">
        <f t="shared" ref="J107" si="176">SUM(J101:J106)</f>
        <v>0</v>
      </c>
      <c r="K107" s="4">
        <f t="shared" si="174"/>
        <v>0</v>
      </c>
      <c r="L107" s="48">
        <v>0</v>
      </c>
      <c r="M107" s="37">
        <f t="shared" ref="M107" si="177">SUM(M101:M106)</f>
        <v>0</v>
      </c>
      <c r="N107" s="4">
        <f t="shared" si="174"/>
        <v>0</v>
      </c>
      <c r="O107" s="48">
        <v>0</v>
      </c>
      <c r="P107" s="37">
        <f t="shared" ref="P107" si="178">SUM(P101:P106)</f>
        <v>0</v>
      </c>
      <c r="Q107" s="4">
        <f t="shared" si="174"/>
        <v>0</v>
      </c>
      <c r="R107" s="48">
        <v>0</v>
      </c>
      <c r="S107" s="37">
        <f t="shared" ref="S107" si="179">SUM(S101:S106)</f>
        <v>0</v>
      </c>
      <c r="T107" s="4">
        <f t="shared" si="174"/>
        <v>0</v>
      </c>
      <c r="U107" s="48">
        <v>0</v>
      </c>
      <c r="V107" s="37">
        <f t="shared" ref="V107" si="180">SUM(V101:V106)</f>
        <v>0</v>
      </c>
      <c r="W107" s="4">
        <f t="shared" si="174"/>
        <v>0</v>
      </c>
      <c r="X107" s="48">
        <v>0</v>
      </c>
      <c r="Y107" s="37">
        <f t="shared" ref="Y107" si="181">SUM(Y101:Y106)</f>
        <v>0</v>
      </c>
      <c r="Z107" s="4">
        <f t="shared" si="174"/>
        <v>0</v>
      </c>
      <c r="AA107" s="48">
        <v>0</v>
      </c>
      <c r="AB107" s="37">
        <f t="shared" ref="AB107" si="182">SUM(AB101:AB106)</f>
        <v>0</v>
      </c>
      <c r="AC107" s="4">
        <f t="shared" si="174"/>
        <v>0</v>
      </c>
      <c r="AD107" s="48">
        <v>0</v>
      </c>
      <c r="AE107" s="37">
        <f t="shared" ref="AE107" si="183">SUM(AE101:AE106)</f>
        <v>0</v>
      </c>
      <c r="AF107" s="65">
        <f t="shared" si="174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171"/>
        <v>0</v>
      </c>
    </row>
    <row r="108" spans="1:36" ht="15.75" thickBot="1" x14ac:dyDescent="0.3">
      <c r="A108" s="206" t="s">
        <v>61</v>
      </c>
      <c r="B108" s="207"/>
      <c r="C108" s="137">
        <v>0</v>
      </c>
      <c r="D108" s="41">
        <f t="shared" ref="D108:AJ108" si="184">D10+D17+D24+D31+D38+D45+D52+D59+D66+D70+D74+D78+D82+D88+D94+D100+D107</f>
        <v>0</v>
      </c>
      <c r="E108" s="11">
        <f t="shared" si="184"/>
        <v>0</v>
      </c>
      <c r="F108" s="137">
        <v>0</v>
      </c>
      <c r="G108" s="41">
        <f t="shared" si="184"/>
        <v>0</v>
      </c>
      <c r="H108" s="11">
        <f t="shared" si="184"/>
        <v>0</v>
      </c>
      <c r="I108" s="137">
        <v>0</v>
      </c>
      <c r="J108" s="41">
        <f t="shared" si="184"/>
        <v>0</v>
      </c>
      <c r="K108" s="11">
        <f t="shared" si="184"/>
        <v>0</v>
      </c>
      <c r="L108" s="137">
        <v>0</v>
      </c>
      <c r="M108" s="41">
        <f t="shared" si="184"/>
        <v>0</v>
      </c>
      <c r="N108" s="11">
        <f t="shared" si="184"/>
        <v>0</v>
      </c>
      <c r="O108" s="137">
        <v>0</v>
      </c>
      <c r="P108" s="41">
        <f t="shared" si="184"/>
        <v>0</v>
      </c>
      <c r="Q108" s="11">
        <f t="shared" si="184"/>
        <v>0</v>
      </c>
      <c r="R108" s="137">
        <v>0</v>
      </c>
      <c r="S108" s="41">
        <f t="shared" si="184"/>
        <v>0</v>
      </c>
      <c r="T108" s="11">
        <f t="shared" si="184"/>
        <v>0</v>
      </c>
      <c r="U108" s="137">
        <v>0</v>
      </c>
      <c r="V108" s="41">
        <f t="shared" si="184"/>
        <v>0</v>
      </c>
      <c r="W108" s="11">
        <f t="shared" si="184"/>
        <v>0</v>
      </c>
      <c r="X108" s="137">
        <v>0</v>
      </c>
      <c r="Y108" s="41">
        <f t="shared" si="184"/>
        <v>0</v>
      </c>
      <c r="Z108" s="11">
        <f t="shared" si="184"/>
        <v>0</v>
      </c>
      <c r="AA108" s="137">
        <v>0</v>
      </c>
      <c r="AB108" s="41">
        <f t="shared" si="184"/>
        <v>0</v>
      </c>
      <c r="AC108" s="11">
        <f t="shared" si="184"/>
        <v>0</v>
      </c>
      <c r="AD108" s="137">
        <v>0</v>
      </c>
      <c r="AE108" s="41">
        <f t="shared" si="184"/>
        <v>0</v>
      </c>
      <c r="AF108" s="66">
        <f t="shared" si="184"/>
        <v>0</v>
      </c>
      <c r="AG108" s="137">
        <v>0</v>
      </c>
      <c r="AH108" s="114">
        <f t="shared" si="184"/>
        <v>0</v>
      </c>
      <c r="AI108" s="115">
        <f t="shared" si="184"/>
        <v>0</v>
      </c>
      <c r="AJ108" s="116">
        <f t="shared" si="184"/>
        <v>0</v>
      </c>
    </row>
    <row r="109" spans="1:36" x14ac:dyDescent="0.25">
      <c r="A109" s="208" t="s">
        <v>62</v>
      </c>
      <c r="B109" s="215"/>
      <c r="C109" s="136"/>
      <c r="D109" s="17">
        <f>D108</f>
        <v>0</v>
      </c>
      <c r="E109" s="122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208" t="s">
        <v>63</v>
      </c>
      <c r="B110" s="215"/>
      <c r="C110" s="87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208" t="s">
        <v>64</v>
      </c>
      <c r="B111" s="215"/>
      <c r="C111" s="87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208" t="s">
        <v>65</v>
      </c>
      <c r="B112" s="215"/>
      <c r="C112" s="87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208" t="s">
        <v>66</v>
      </c>
      <c r="B113" s="215"/>
      <c r="C113" s="87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11" t="s">
        <v>67</v>
      </c>
      <c r="B114" s="217"/>
      <c r="C114" s="86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13" t="s">
        <v>157</v>
      </c>
      <c r="D115" s="213"/>
      <c r="E115" s="213"/>
      <c r="F115" s="213"/>
      <c r="G115" s="213"/>
    </row>
    <row r="116" spans="1:36" x14ac:dyDescent="0.25">
      <c r="C116" s="214" t="s">
        <v>158</v>
      </c>
      <c r="D116" s="214"/>
      <c r="E116" s="214"/>
      <c r="F116" s="214"/>
      <c r="G116" s="214"/>
      <c r="H116" s="14">
        <f>3981/175</f>
        <v>22.748571428571427</v>
      </c>
      <c r="AG116" s="134"/>
    </row>
    <row r="117" spans="1:36" x14ac:dyDescent="0.25">
      <c r="C117" s="214" t="s">
        <v>105</v>
      </c>
      <c r="D117" s="214"/>
      <c r="E117" s="214"/>
      <c r="F117" s="214"/>
      <c r="G117" s="214"/>
      <c r="H117" s="214"/>
      <c r="I117" s="214"/>
    </row>
    <row r="118" spans="1:36" x14ac:dyDescent="0.25">
      <c r="C118" s="210" t="s">
        <v>106</v>
      </c>
      <c r="D118" s="210"/>
      <c r="E118" s="210"/>
      <c r="F118" s="210"/>
      <c r="G118" s="210"/>
      <c r="H118" s="210"/>
      <c r="I118" s="210"/>
      <c r="J118" s="210"/>
    </row>
  </sheetData>
  <mergeCells count="11">
    <mergeCell ref="C115:G115"/>
    <mergeCell ref="C116:G116"/>
    <mergeCell ref="C117:I117"/>
    <mergeCell ref="C118:J118"/>
    <mergeCell ref="A114:B114"/>
    <mergeCell ref="A113:B113"/>
    <mergeCell ref="A108:B108"/>
    <mergeCell ref="A109:B109"/>
    <mergeCell ref="A110:B110"/>
    <mergeCell ref="A111:B111"/>
    <mergeCell ref="A112:B112"/>
  </mergeCells>
  <pageMargins left="0.25" right="0.25" top="0.75" bottom="0.75" header="0.3" footer="0.3"/>
  <pageSetup scale="89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topLeftCell="A82" zoomScale="60" zoomScaleNormal="100" workbookViewId="0">
      <pane xSplit="1" topLeftCell="B1" activePane="topRight" state="frozen"/>
      <selection pane="topRight" activeCell="A82" sqref="A1:XFD1048576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20" width="14.7109375" style="13" customWidth="1"/>
    <col min="21" max="21" width="8.7109375" style="13" customWidth="1"/>
    <col min="22" max="23" width="14.710937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6"/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7" t="s">
        <v>0</v>
      </c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 t="shared" ref="AH54:AI58" si="124">SUM(AE54,AB54,Y54,V54,S54,P54,M54,J54,G54,D54)</f>
        <v>0</v>
      </c>
      <c r="AI54" s="67">
        <f t="shared" si="124"/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 t="shared" si="124"/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 t="shared" si="124"/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 t="shared" si="124"/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 t="shared" si="124"/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 t="shared" ref="D59:E59" si="125">SUM(D53:D58)</f>
        <v>0</v>
      </c>
      <c r="E59" s="4">
        <f t="shared" si="125"/>
        <v>0</v>
      </c>
      <c r="F59" s="48">
        <v>0</v>
      </c>
      <c r="G59" s="37">
        <f t="shared" ref="G59" si="126">SUM(G53:G58)</f>
        <v>0</v>
      </c>
      <c r="H59" s="4">
        <f t="shared" ref="H59" si="127">SUM(H53:H58)</f>
        <v>0</v>
      </c>
      <c r="I59" s="48">
        <v>0</v>
      </c>
      <c r="J59" s="37">
        <f t="shared" ref="J59" si="128">SUM(J53:J58)</f>
        <v>0</v>
      </c>
      <c r="K59" s="4">
        <f t="shared" ref="K59" si="129">SUM(K53:K58)</f>
        <v>0</v>
      </c>
      <c r="L59" s="48">
        <v>0</v>
      </c>
      <c r="M59" s="37">
        <f t="shared" ref="M59" si="130">SUM(M53:M58)</f>
        <v>0</v>
      </c>
      <c r="N59" s="4">
        <f t="shared" ref="N59" si="131">SUM(N53:N58)</f>
        <v>0</v>
      </c>
      <c r="O59" s="48">
        <v>0</v>
      </c>
      <c r="P59" s="37">
        <f t="shared" ref="P59" si="132">SUM(P53:P58)</f>
        <v>0</v>
      </c>
      <c r="Q59" s="4">
        <f t="shared" ref="Q59" si="133">SUM(Q53:Q58)</f>
        <v>0</v>
      </c>
      <c r="R59" s="48">
        <v>0</v>
      </c>
      <c r="S59" s="37">
        <f t="shared" ref="S59" si="134">SUM(S53:S58)</f>
        <v>0</v>
      </c>
      <c r="T59" s="4">
        <f t="shared" ref="T59" si="135">SUM(T53:T58)</f>
        <v>0</v>
      </c>
      <c r="U59" s="48">
        <v>0</v>
      </c>
      <c r="V59" s="37">
        <f t="shared" ref="V59" si="136">SUM(V53:V58)</f>
        <v>0</v>
      </c>
      <c r="W59" s="4">
        <f t="shared" ref="W59" si="137">SUM(W53:W58)</f>
        <v>0</v>
      </c>
      <c r="X59" s="48">
        <v>0</v>
      </c>
      <c r="Y59" s="37">
        <f t="shared" ref="Y59" si="138">SUM(Y53:Y58)</f>
        <v>0</v>
      </c>
      <c r="Z59" s="4">
        <f t="shared" ref="Z59" si="139">SUM(Z53:Z58)</f>
        <v>0</v>
      </c>
      <c r="AA59" s="48">
        <v>0</v>
      </c>
      <c r="AB59" s="37">
        <f t="shared" ref="AB59" si="140">SUM(AB53:AB58)</f>
        <v>0</v>
      </c>
      <c r="AC59" s="4">
        <f t="shared" ref="AC59" si="141">SUM(AC53:AC58)</f>
        <v>0</v>
      </c>
      <c r="AD59" s="48">
        <v>0</v>
      </c>
      <c r="AE59" s="37">
        <f t="shared" ref="AE59" si="142">SUM(AE53:AE58)</f>
        <v>0</v>
      </c>
      <c r="AF59" s="65">
        <f t="shared" ref="AF59" si="143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 t="shared" ref="AH61:AI65" si="144">SUM(AE61,AB61,Y61,V61,S61,P61,M61,J61,G61,D61)</f>
        <v>0</v>
      </c>
      <c r="AI61" s="67">
        <f t="shared" si="144"/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 t="shared" si="144"/>
        <v>0</v>
      </c>
      <c r="AI62" s="67">
        <f t="shared" si="144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 t="shared" si="144"/>
        <v>0</v>
      </c>
      <c r="AI63" s="67">
        <f t="shared" si="144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 t="shared" si="144"/>
        <v>0</v>
      </c>
      <c r="AI64" s="67">
        <f t="shared" si="144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 t="shared" si="144"/>
        <v>0</v>
      </c>
      <c r="AI65" s="75">
        <f t="shared" si="144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48">
        <v>0</v>
      </c>
      <c r="D66" s="37">
        <f t="shared" ref="D66:E66" si="145">SUM(D60:D65)</f>
        <v>0</v>
      </c>
      <c r="E66" s="4">
        <f t="shared" si="145"/>
        <v>0</v>
      </c>
      <c r="F66" s="48">
        <v>0</v>
      </c>
      <c r="G66" s="37">
        <f t="shared" ref="G66" si="146">SUM(G60:G65)</f>
        <v>0</v>
      </c>
      <c r="H66" s="4">
        <f t="shared" ref="H66" si="147">SUM(H60:H65)</f>
        <v>0</v>
      </c>
      <c r="I66" s="48">
        <v>0</v>
      </c>
      <c r="J66" s="37">
        <f t="shared" ref="J66" si="148">SUM(J60:J65)</f>
        <v>0</v>
      </c>
      <c r="K66" s="4">
        <f t="shared" ref="K66" si="149">SUM(K60:K65)</f>
        <v>0</v>
      </c>
      <c r="L66" s="48">
        <v>0</v>
      </c>
      <c r="M66" s="37">
        <f t="shared" ref="M66" si="150">SUM(M60:M65)</f>
        <v>0</v>
      </c>
      <c r="N66" s="4">
        <f t="shared" ref="N66" si="151">SUM(N60:N65)</f>
        <v>0</v>
      </c>
      <c r="O66" s="48">
        <v>0</v>
      </c>
      <c r="P66" s="37">
        <f t="shared" ref="P66" si="152">SUM(P60:P65)</f>
        <v>0</v>
      </c>
      <c r="Q66" s="4">
        <f t="shared" ref="Q66" si="153">SUM(Q60:Q65)</f>
        <v>0</v>
      </c>
      <c r="R66" s="48">
        <v>0</v>
      </c>
      <c r="S66" s="37">
        <f t="shared" ref="S66" si="154">SUM(S60:S65)</f>
        <v>0</v>
      </c>
      <c r="T66" s="4">
        <f t="shared" ref="T66" si="155">SUM(T60:T65)</f>
        <v>0</v>
      </c>
      <c r="U66" s="48">
        <v>0</v>
      </c>
      <c r="V66" s="37">
        <f t="shared" ref="V66" si="156">SUM(V60:V65)</f>
        <v>0</v>
      </c>
      <c r="W66" s="4">
        <f t="shared" ref="W66" si="157">SUM(W60:W65)</f>
        <v>0</v>
      </c>
      <c r="X66" s="48">
        <v>0</v>
      </c>
      <c r="Y66" s="37">
        <f t="shared" ref="Y66" si="158">SUM(Y60:Y65)</f>
        <v>0</v>
      </c>
      <c r="Z66" s="4">
        <f t="shared" ref="Z66" si="159">SUM(Z60:Z65)</f>
        <v>0</v>
      </c>
      <c r="AA66" s="48">
        <v>0</v>
      </c>
      <c r="AB66" s="37">
        <f t="shared" ref="AB66" si="160">SUM(AB60:AB65)</f>
        <v>0</v>
      </c>
      <c r="AC66" s="4">
        <f t="shared" ref="AC66" si="161">SUM(AC60:AC65)</f>
        <v>0</v>
      </c>
      <c r="AD66" s="48">
        <v>0</v>
      </c>
      <c r="AE66" s="37">
        <f t="shared" ref="AE66" si="162">SUM(AE60:AE65)</f>
        <v>0</v>
      </c>
      <c r="AF66" s="65">
        <f t="shared" ref="AF66" si="163">SUM(AF60:AF65)</f>
        <v>0</v>
      </c>
      <c r="AG66" s="48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6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8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64">SUM(AE68,AB68,Y68,V68,S68,P68,M68,J68,G68,D68)</f>
        <v>0</v>
      </c>
      <c r="AI68" s="67">
        <f t="shared" si="164"/>
        <v>0</v>
      </c>
      <c r="AJ68" s="79">
        <f t="shared" ref="AJ68:AJ88" si="165">AH68*6.58</f>
        <v>0</v>
      </c>
    </row>
    <row r="69" spans="1:36" ht="15.75" thickBot="1" x14ac:dyDescent="0.3">
      <c r="A69" s="32" t="s">
        <v>53</v>
      </c>
      <c r="B69" s="33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64"/>
        <v>0</v>
      </c>
      <c r="AI69" s="75">
        <f t="shared" si="164"/>
        <v>0</v>
      </c>
      <c r="AJ69" s="80">
        <f t="shared" si="165"/>
        <v>0</v>
      </c>
    </row>
    <row r="70" spans="1:36" ht="16.5" thickTop="1" thickBot="1" x14ac:dyDescent="0.3">
      <c r="A70" s="34" t="s">
        <v>53</v>
      </c>
      <c r="B70" s="35" t="s">
        <v>3</v>
      </c>
      <c r="C70" s="48">
        <v>0</v>
      </c>
      <c r="D70" s="37">
        <f t="shared" ref="D70:AF70" si="166">SUM(D67:D69)</f>
        <v>0</v>
      </c>
      <c r="E70" s="4">
        <f t="shared" si="166"/>
        <v>0</v>
      </c>
      <c r="F70" s="48">
        <v>0</v>
      </c>
      <c r="G70" s="37">
        <f t="shared" ref="G70" si="167">SUM(G67:G69)</f>
        <v>0</v>
      </c>
      <c r="H70" s="43">
        <f t="shared" si="166"/>
        <v>0</v>
      </c>
      <c r="I70" s="48">
        <v>0</v>
      </c>
      <c r="J70" s="37">
        <f t="shared" ref="J70" si="168">SUM(J67:J69)</f>
        <v>0</v>
      </c>
      <c r="K70" s="4">
        <f t="shared" si="166"/>
        <v>0</v>
      </c>
      <c r="L70" s="48">
        <v>0</v>
      </c>
      <c r="M70" s="37">
        <f t="shared" ref="M70" si="169">SUM(M67:M69)</f>
        <v>0</v>
      </c>
      <c r="N70" s="4">
        <f t="shared" si="166"/>
        <v>0</v>
      </c>
      <c r="O70" s="48">
        <v>0</v>
      </c>
      <c r="P70" s="37">
        <f t="shared" ref="P70" si="170">SUM(P67:P69)</f>
        <v>0</v>
      </c>
      <c r="Q70" s="4">
        <f t="shared" si="166"/>
        <v>0</v>
      </c>
      <c r="R70" s="48">
        <v>0</v>
      </c>
      <c r="S70" s="37">
        <f t="shared" ref="S70" si="171">SUM(S67:S69)</f>
        <v>0</v>
      </c>
      <c r="T70" s="4">
        <f t="shared" si="166"/>
        <v>0</v>
      </c>
      <c r="U70" s="48">
        <v>0</v>
      </c>
      <c r="V70" s="37">
        <f t="shared" ref="V70" si="172">SUM(V67:V69)</f>
        <v>0</v>
      </c>
      <c r="W70" s="4">
        <f t="shared" si="166"/>
        <v>0</v>
      </c>
      <c r="X70" s="48">
        <v>0</v>
      </c>
      <c r="Y70" s="37">
        <f t="shared" ref="Y70" si="173">SUM(Y67:Y69)</f>
        <v>0</v>
      </c>
      <c r="Z70" s="4">
        <f t="shared" si="166"/>
        <v>0</v>
      </c>
      <c r="AA70" s="48">
        <v>0</v>
      </c>
      <c r="AB70" s="37">
        <f t="shared" ref="AB70" si="174">SUM(AB67:AB69)</f>
        <v>0</v>
      </c>
      <c r="AC70" s="4">
        <f t="shared" si="166"/>
        <v>0</v>
      </c>
      <c r="AD70" s="48">
        <v>0</v>
      </c>
      <c r="AE70" s="37">
        <f t="shared" ref="AE70" si="175">SUM(AE67:AE69)</f>
        <v>0</v>
      </c>
      <c r="AF70" s="65">
        <f t="shared" si="166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65"/>
        <v>0</v>
      </c>
    </row>
    <row r="71" spans="1:36" x14ac:dyDescent="0.25">
      <c r="A71" s="5" t="s">
        <v>55</v>
      </c>
      <c r="B71" s="6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8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76">SUM(AE72,AB72,Y72,V72,S72,P72,M72,J72,G72,D72)</f>
        <v>0</v>
      </c>
      <c r="AI72" s="67">
        <f t="shared" si="176"/>
        <v>0</v>
      </c>
      <c r="AJ72" s="79">
        <f t="shared" si="165"/>
        <v>0</v>
      </c>
    </row>
    <row r="73" spans="1:36" ht="15.75" thickBot="1" x14ac:dyDescent="0.3">
      <c r="A73" s="32" t="s">
        <v>55</v>
      </c>
      <c r="B73" s="33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76"/>
        <v>0</v>
      </c>
      <c r="AI73" s="75">
        <f t="shared" si="176"/>
        <v>0</v>
      </c>
      <c r="AJ73" s="80">
        <f t="shared" si="165"/>
        <v>0</v>
      </c>
    </row>
    <row r="74" spans="1:36" ht="16.5" thickTop="1" thickBot="1" x14ac:dyDescent="0.3">
      <c r="A74" s="34" t="s">
        <v>55</v>
      </c>
      <c r="B74" s="35" t="s">
        <v>3</v>
      </c>
      <c r="C74" s="48">
        <v>0</v>
      </c>
      <c r="D74" s="37">
        <f t="shared" ref="D74:AF74" si="177">SUM(D71:D73)</f>
        <v>0</v>
      </c>
      <c r="E74" s="4">
        <f t="shared" si="177"/>
        <v>0</v>
      </c>
      <c r="F74" s="48">
        <v>0</v>
      </c>
      <c r="G74" s="37">
        <f t="shared" ref="G74" si="178">SUM(G71:G73)</f>
        <v>0</v>
      </c>
      <c r="H74" s="4">
        <f t="shared" si="177"/>
        <v>0</v>
      </c>
      <c r="I74" s="48">
        <v>0</v>
      </c>
      <c r="J74" s="37">
        <f t="shared" ref="J74" si="179">SUM(J71:J73)</f>
        <v>0</v>
      </c>
      <c r="K74" s="4">
        <f t="shared" si="177"/>
        <v>0</v>
      </c>
      <c r="L74" s="48">
        <v>0</v>
      </c>
      <c r="M74" s="37">
        <f t="shared" ref="M74" si="180">SUM(M71:M73)</f>
        <v>0</v>
      </c>
      <c r="N74" s="4">
        <f t="shared" si="177"/>
        <v>0</v>
      </c>
      <c r="O74" s="48">
        <v>0</v>
      </c>
      <c r="P74" s="37">
        <f t="shared" ref="P74" si="181">SUM(P71:P73)</f>
        <v>0</v>
      </c>
      <c r="Q74" s="4">
        <f t="shared" si="177"/>
        <v>0</v>
      </c>
      <c r="R74" s="48">
        <v>0</v>
      </c>
      <c r="S74" s="37">
        <f t="shared" ref="S74" si="182">SUM(S71:S73)</f>
        <v>0</v>
      </c>
      <c r="T74" s="4">
        <f t="shared" si="177"/>
        <v>0</v>
      </c>
      <c r="U74" s="48">
        <v>0</v>
      </c>
      <c r="V74" s="37">
        <f t="shared" ref="V74" si="183">SUM(V71:V73)</f>
        <v>0</v>
      </c>
      <c r="W74" s="4">
        <f t="shared" si="177"/>
        <v>0</v>
      </c>
      <c r="X74" s="48">
        <v>0</v>
      </c>
      <c r="Y74" s="37">
        <f t="shared" ref="Y74" si="184">SUM(Y71:Y73)</f>
        <v>0</v>
      </c>
      <c r="Z74" s="4">
        <f t="shared" si="177"/>
        <v>0</v>
      </c>
      <c r="AA74" s="48">
        <v>0</v>
      </c>
      <c r="AB74" s="37">
        <f t="shared" ref="AB74" si="185">SUM(AB71:AB73)</f>
        <v>0</v>
      </c>
      <c r="AC74" s="4">
        <f t="shared" si="177"/>
        <v>0</v>
      </c>
      <c r="AD74" s="48">
        <v>0</v>
      </c>
      <c r="AE74" s="37">
        <f t="shared" ref="AE74" si="186">SUM(AE71:AE73)</f>
        <v>0</v>
      </c>
      <c r="AF74" s="65">
        <f t="shared" si="177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65"/>
        <v>0</v>
      </c>
    </row>
    <row r="75" spans="1:36" x14ac:dyDescent="0.25">
      <c r="A75" s="5" t="s">
        <v>56</v>
      </c>
      <c r="B75" s="6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8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87">SUM(AE76,AB76,Y76,V76,S76,P76,M76,J76,G76,D76)</f>
        <v>0</v>
      </c>
      <c r="AI76" s="67">
        <f t="shared" si="187"/>
        <v>0</v>
      </c>
      <c r="AJ76" s="79">
        <f>AH76*6.5</f>
        <v>0</v>
      </c>
    </row>
    <row r="77" spans="1:36" ht="15.75" thickBot="1" x14ac:dyDescent="0.3">
      <c r="A77" s="32" t="s">
        <v>56</v>
      </c>
      <c r="B77" s="33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87"/>
        <v>0</v>
      </c>
      <c r="AI77" s="75">
        <f t="shared" si="187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35" t="s">
        <v>3</v>
      </c>
      <c r="C78" s="48">
        <v>0</v>
      </c>
      <c r="D78" s="37">
        <f t="shared" ref="D78:AF78" si="188">SUM(D75:D77)</f>
        <v>0</v>
      </c>
      <c r="E78" s="4">
        <f t="shared" si="188"/>
        <v>0</v>
      </c>
      <c r="F78" s="48">
        <v>0</v>
      </c>
      <c r="G78" s="37">
        <f t="shared" ref="G78" si="189">SUM(G75:G77)</f>
        <v>0</v>
      </c>
      <c r="H78" s="4">
        <f t="shared" si="188"/>
        <v>0</v>
      </c>
      <c r="I78" s="48">
        <v>0</v>
      </c>
      <c r="J78" s="37">
        <f t="shared" ref="J78" si="190">SUM(J75:J77)</f>
        <v>0</v>
      </c>
      <c r="K78" s="4">
        <f t="shared" si="188"/>
        <v>0</v>
      </c>
      <c r="L78" s="48">
        <v>0</v>
      </c>
      <c r="M78" s="37">
        <f t="shared" ref="M78" si="191">SUM(M75:M77)</f>
        <v>0</v>
      </c>
      <c r="N78" s="4">
        <f t="shared" si="188"/>
        <v>0</v>
      </c>
      <c r="O78" s="48">
        <v>0</v>
      </c>
      <c r="P78" s="37">
        <f t="shared" ref="P78" si="192">SUM(P75:P77)</f>
        <v>0</v>
      </c>
      <c r="Q78" s="4">
        <f t="shared" si="188"/>
        <v>0</v>
      </c>
      <c r="R78" s="48">
        <v>0</v>
      </c>
      <c r="S78" s="37">
        <f t="shared" ref="S78" si="193">SUM(S75:S77)</f>
        <v>0</v>
      </c>
      <c r="T78" s="4">
        <f t="shared" si="188"/>
        <v>0</v>
      </c>
      <c r="U78" s="48">
        <v>0</v>
      </c>
      <c r="V78" s="37">
        <f t="shared" ref="V78" si="194">SUM(V75:V77)</f>
        <v>0</v>
      </c>
      <c r="W78" s="4">
        <f t="shared" si="188"/>
        <v>0</v>
      </c>
      <c r="X78" s="48">
        <v>0</v>
      </c>
      <c r="Y78" s="37">
        <f t="shared" ref="Y78" si="195">SUM(Y75:Y77)</f>
        <v>0</v>
      </c>
      <c r="Z78" s="4">
        <f t="shared" si="188"/>
        <v>0</v>
      </c>
      <c r="AA78" s="48">
        <v>0</v>
      </c>
      <c r="AB78" s="37">
        <f t="shared" ref="AB78" si="196">SUM(AB75:AB77)</f>
        <v>0</v>
      </c>
      <c r="AC78" s="4">
        <f t="shared" si="188"/>
        <v>0</v>
      </c>
      <c r="AD78" s="48">
        <v>0</v>
      </c>
      <c r="AE78" s="37">
        <f t="shared" ref="AE78" si="197">SUM(AE75:AE77)</f>
        <v>0</v>
      </c>
      <c r="AF78" s="65">
        <f t="shared" si="188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6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65"/>
        <v>0</v>
      </c>
    </row>
    <row r="80" spans="1:36" x14ac:dyDescent="0.25">
      <c r="A80" s="7" t="s">
        <v>57</v>
      </c>
      <c r="B80" s="8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98">SUM(AE80,AB80,Y80,V80,S80,P80,M80,J80,G80,D80)</f>
        <v>0</v>
      </c>
      <c r="AI80" s="67">
        <f t="shared" si="198"/>
        <v>0</v>
      </c>
      <c r="AJ80" s="79">
        <f t="shared" si="165"/>
        <v>0</v>
      </c>
    </row>
    <row r="81" spans="1:36" ht="15.75" thickBot="1" x14ac:dyDescent="0.3">
      <c r="A81" s="32" t="s">
        <v>57</v>
      </c>
      <c r="B81" s="33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98"/>
        <v>0</v>
      </c>
      <c r="AI81" s="75">
        <f t="shared" si="198"/>
        <v>0</v>
      </c>
      <c r="AJ81" s="80">
        <f t="shared" si="165"/>
        <v>0</v>
      </c>
    </row>
    <row r="82" spans="1:36" ht="16.5" thickTop="1" thickBot="1" x14ac:dyDescent="0.3">
      <c r="A82" s="34" t="s">
        <v>57</v>
      </c>
      <c r="B82" s="35" t="s">
        <v>3</v>
      </c>
      <c r="C82" s="48">
        <v>0</v>
      </c>
      <c r="D82" s="37">
        <f t="shared" ref="D82:AF82" si="199">SUM(D79:D81)</f>
        <v>0</v>
      </c>
      <c r="E82" s="4">
        <f t="shared" si="199"/>
        <v>0</v>
      </c>
      <c r="F82" s="48">
        <v>0</v>
      </c>
      <c r="G82" s="37">
        <f t="shared" ref="G82" si="200">SUM(G79:G81)</f>
        <v>0</v>
      </c>
      <c r="H82" s="4">
        <f t="shared" si="199"/>
        <v>0</v>
      </c>
      <c r="I82" s="48">
        <v>0</v>
      </c>
      <c r="J82" s="37">
        <f t="shared" ref="J82" si="201">SUM(J79:J81)</f>
        <v>0</v>
      </c>
      <c r="K82" s="4">
        <f t="shared" si="199"/>
        <v>0</v>
      </c>
      <c r="L82" s="48">
        <v>0</v>
      </c>
      <c r="M82" s="37">
        <f t="shared" ref="M82" si="202">SUM(M79:M81)</f>
        <v>0</v>
      </c>
      <c r="N82" s="4">
        <f t="shared" si="199"/>
        <v>0</v>
      </c>
      <c r="O82" s="48">
        <v>0</v>
      </c>
      <c r="P82" s="37">
        <f t="shared" ref="P82" si="203">SUM(P79:P81)</f>
        <v>0</v>
      </c>
      <c r="Q82" s="4">
        <f t="shared" si="199"/>
        <v>0</v>
      </c>
      <c r="R82" s="48">
        <v>0</v>
      </c>
      <c r="S82" s="37">
        <f t="shared" ref="S82" si="204">SUM(S79:S81)</f>
        <v>0</v>
      </c>
      <c r="T82" s="4">
        <f t="shared" si="199"/>
        <v>0</v>
      </c>
      <c r="U82" s="48">
        <v>0</v>
      </c>
      <c r="V82" s="37">
        <f t="shared" ref="V82" si="205">SUM(V79:V81)</f>
        <v>0</v>
      </c>
      <c r="W82" s="4">
        <f t="shared" si="199"/>
        <v>0</v>
      </c>
      <c r="X82" s="48">
        <v>0</v>
      </c>
      <c r="Y82" s="37">
        <f t="shared" ref="Y82" si="206">SUM(Y79:Y81)</f>
        <v>0</v>
      </c>
      <c r="Z82" s="4">
        <f t="shared" si="199"/>
        <v>0</v>
      </c>
      <c r="AA82" s="48">
        <v>0</v>
      </c>
      <c r="AB82" s="37">
        <f t="shared" ref="AB82" si="207">SUM(AB79:AB81)</f>
        <v>0</v>
      </c>
      <c r="AC82" s="4">
        <f t="shared" si="199"/>
        <v>0</v>
      </c>
      <c r="AD82" s="48">
        <v>0</v>
      </c>
      <c r="AE82" s="37">
        <f t="shared" ref="AE82" si="208">SUM(AE79:AE81)</f>
        <v>0</v>
      </c>
      <c r="AF82" s="65">
        <f t="shared" si="199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65"/>
        <v>0</v>
      </c>
    </row>
    <row r="83" spans="1:36" x14ac:dyDescent="0.25">
      <c r="A83" s="5" t="s">
        <v>54</v>
      </c>
      <c r="B83" s="6">
        <v>9</v>
      </c>
      <c r="C83" s="49">
        <v>0</v>
      </c>
      <c r="D83" s="17">
        <v>0</v>
      </c>
      <c r="E83" s="44">
        <f>($H$116*D83)</f>
        <v>0</v>
      </c>
      <c r="F83" s="49">
        <v>0</v>
      </c>
      <c r="G83" s="17">
        <v>0</v>
      </c>
      <c r="H83" s="44">
        <f>($H$116*G83)</f>
        <v>0</v>
      </c>
      <c r="I83" s="49">
        <v>0</v>
      </c>
      <c r="J83" s="17">
        <v>0</v>
      </c>
      <c r="K83" s="44">
        <f>($H$116*J83)</f>
        <v>0</v>
      </c>
      <c r="L83" s="49">
        <v>0</v>
      </c>
      <c r="M83" s="17">
        <v>0</v>
      </c>
      <c r="N83" s="44">
        <f>($H$116*M83)</f>
        <v>0</v>
      </c>
      <c r="O83" s="49">
        <v>0</v>
      </c>
      <c r="P83" s="17">
        <v>0</v>
      </c>
      <c r="Q83" s="1">
        <f>($H$116*P83)</f>
        <v>0</v>
      </c>
      <c r="R83" s="49">
        <v>0</v>
      </c>
      <c r="S83" s="17">
        <v>0</v>
      </c>
      <c r="T83" s="1">
        <f>($H$116*S83)</f>
        <v>0</v>
      </c>
      <c r="U83" s="49">
        <v>0</v>
      </c>
      <c r="V83" s="17">
        <v>0</v>
      </c>
      <c r="W83" s="1">
        <f>($H$116*V83)</f>
        <v>0</v>
      </c>
      <c r="X83" s="49">
        <v>0</v>
      </c>
      <c r="Y83" s="17">
        <v>0</v>
      </c>
      <c r="Z83" s="1">
        <f>($H$116*Y83)</f>
        <v>0</v>
      </c>
      <c r="AA83" s="49">
        <v>0</v>
      </c>
      <c r="AB83" s="17">
        <v>0</v>
      </c>
      <c r="AC83" s="1">
        <f>($H$116*AB83)</f>
        <v>0</v>
      </c>
      <c r="AD83" s="49">
        <v>0</v>
      </c>
      <c r="AE83" s="17">
        <v>0</v>
      </c>
      <c r="AF83" s="62">
        <f>($H$116*AE83)</f>
        <v>0</v>
      </c>
      <c r="AG83" s="49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65"/>
        <v>0</v>
      </c>
    </row>
    <row r="84" spans="1:36" x14ac:dyDescent="0.25">
      <c r="A84" s="7" t="s">
        <v>54</v>
      </c>
      <c r="B84" s="8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209">SUM(AE84,AB84,Y84,V84,S84,P84,M84,J84,G84,D84)</f>
        <v>0</v>
      </c>
      <c r="AI84" s="67">
        <f t="shared" si="209"/>
        <v>0</v>
      </c>
      <c r="AJ84" s="79">
        <f t="shared" si="165"/>
        <v>0</v>
      </c>
    </row>
    <row r="85" spans="1:36" x14ac:dyDescent="0.25">
      <c r="A85" s="7" t="s">
        <v>54</v>
      </c>
      <c r="B85" s="8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209"/>
        <v>0</v>
      </c>
      <c r="AI85" s="67">
        <f t="shared" si="209"/>
        <v>0</v>
      </c>
      <c r="AJ85" s="79">
        <f t="shared" si="165"/>
        <v>0</v>
      </c>
    </row>
    <row r="86" spans="1:36" x14ac:dyDescent="0.25">
      <c r="A86" s="7" t="s">
        <v>54</v>
      </c>
      <c r="B86" s="8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209"/>
        <v>0</v>
      </c>
      <c r="AI86" s="67">
        <f t="shared" si="209"/>
        <v>0</v>
      </c>
      <c r="AJ86" s="79">
        <f t="shared" si="165"/>
        <v>0</v>
      </c>
    </row>
    <row r="87" spans="1:36" ht="15.75" thickBot="1" x14ac:dyDescent="0.3">
      <c r="A87" s="32" t="s">
        <v>54</v>
      </c>
      <c r="B87" s="33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209"/>
        <v>0</v>
      </c>
      <c r="AI87" s="75">
        <f t="shared" si="209"/>
        <v>0</v>
      </c>
      <c r="AJ87" s="80">
        <f t="shared" si="165"/>
        <v>0</v>
      </c>
    </row>
    <row r="88" spans="1:36" ht="16.5" thickTop="1" thickBot="1" x14ac:dyDescent="0.3">
      <c r="A88" s="34" t="s">
        <v>54</v>
      </c>
      <c r="B88" s="35" t="s">
        <v>3</v>
      </c>
      <c r="C88" s="48">
        <v>0</v>
      </c>
      <c r="D88" s="37">
        <f t="shared" ref="D88:AF88" si="210">SUM(D83:D87)</f>
        <v>0</v>
      </c>
      <c r="E88" s="4">
        <f t="shared" si="210"/>
        <v>0</v>
      </c>
      <c r="F88" s="48">
        <v>0</v>
      </c>
      <c r="G88" s="37">
        <f t="shared" ref="G88" si="211">SUM(G83:G87)</f>
        <v>0</v>
      </c>
      <c r="H88" s="4">
        <f t="shared" si="210"/>
        <v>0</v>
      </c>
      <c r="I88" s="48">
        <v>0</v>
      </c>
      <c r="J88" s="37">
        <f t="shared" ref="J88" si="212">SUM(J83:J87)</f>
        <v>0</v>
      </c>
      <c r="K88" s="4">
        <f t="shared" si="210"/>
        <v>0</v>
      </c>
      <c r="L88" s="48">
        <v>0</v>
      </c>
      <c r="M88" s="37">
        <f t="shared" ref="M88" si="213">SUM(M83:M87)</f>
        <v>0</v>
      </c>
      <c r="N88" s="4">
        <f t="shared" si="210"/>
        <v>0</v>
      </c>
      <c r="O88" s="48">
        <v>0</v>
      </c>
      <c r="P88" s="37">
        <f t="shared" ref="P88" si="214">SUM(P83:P87)</f>
        <v>0</v>
      </c>
      <c r="Q88" s="4">
        <f t="shared" si="210"/>
        <v>0</v>
      </c>
      <c r="R88" s="48">
        <v>0</v>
      </c>
      <c r="S88" s="37">
        <f t="shared" ref="S88" si="215">SUM(S83:S87)</f>
        <v>0</v>
      </c>
      <c r="T88" s="4">
        <f t="shared" si="210"/>
        <v>0</v>
      </c>
      <c r="U88" s="48">
        <v>0</v>
      </c>
      <c r="V88" s="37">
        <f t="shared" ref="V88" si="216">SUM(V83:V87)</f>
        <v>0</v>
      </c>
      <c r="W88" s="4">
        <f t="shared" si="210"/>
        <v>0</v>
      </c>
      <c r="X88" s="48">
        <v>0</v>
      </c>
      <c r="Y88" s="37">
        <f t="shared" ref="Y88" si="217">SUM(Y83:Y87)</f>
        <v>0</v>
      </c>
      <c r="Z88" s="4">
        <f t="shared" si="210"/>
        <v>0</v>
      </c>
      <c r="AA88" s="48">
        <v>0</v>
      </c>
      <c r="AB88" s="37">
        <f t="shared" ref="AB88" si="218">SUM(AB83:AB87)</f>
        <v>0</v>
      </c>
      <c r="AC88" s="4">
        <f t="shared" si="210"/>
        <v>0</v>
      </c>
      <c r="AD88" s="48">
        <v>0</v>
      </c>
      <c r="AE88" s="37">
        <f t="shared" ref="AE88" si="219">SUM(AE83:AE87)</f>
        <v>0</v>
      </c>
      <c r="AF88" s="65">
        <f t="shared" si="210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65"/>
        <v>0</v>
      </c>
    </row>
    <row r="89" spans="1:36" x14ac:dyDescent="0.25">
      <c r="A89" s="5" t="s">
        <v>58</v>
      </c>
      <c r="B89" s="6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8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220">SUM(AE90,AB90,Y90,V90,S90,P90,M90,J90,G90,D90)</f>
        <v>0</v>
      </c>
      <c r="AI90" s="67">
        <f t="shared" si="220"/>
        <v>0</v>
      </c>
      <c r="AJ90" s="79">
        <f t="shared" ref="AJ90:AJ100" si="221">AH90*6.5</f>
        <v>0</v>
      </c>
    </row>
    <row r="91" spans="1:36" x14ac:dyDescent="0.25">
      <c r="A91" s="7" t="s">
        <v>58</v>
      </c>
      <c r="B91" s="8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220"/>
        <v>0</v>
      </c>
      <c r="AI91" s="67">
        <f t="shared" si="220"/>
        <v>0</v>
      </c>
      <c r="AJ91" s="79">
        <f t="shared" si="221"/>
        <v>0</v>
      </c>
    </row>
    <row r="92" spans="1:36" x14ac:dyDescent="0.25">
      <c r="A92" s="7" t="s">
        <v>58</v>
      </c>
      <c r="B92" s="8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220"/>
        <v>0</v>
      </c>
      <c r="AI92" s="67">
        <f t="shared" si="220"/>
        <v>0</v>
      </c>
      <c r="AJ92" s="79">
        <f t="shared" si="221"/>
        <v>0</v>
      </c>
    </row>
    <row r="93" spans="1:36" ht="15.75" thickBot="1" x14ac:dyDescent="0.3">
      <c r="A93" s="32" t="s">
        <v>58</v>
      </c>
      <c r="B93" s="33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220"/>
        <v>0</v>
      </c>
      <c r="AI93" s="75">
        <f t="shared" si="220"/>
        <v>0</v>
      </c>
      <c r="AJ93" s="80">
        <f t="shared" si="221"/>
        <v>0</v>
      </c>
    </row>
    <row r="94" spans="1:36" ht="16.5" thickTop="1" thickBot="1" x14ac:dyDescent="0.3">
      <c r="A94" s="34" t="s">
        <v>58</v>
      </c>
      <c r="B94" s="35" t="s">
        <v>3</v>
      </c>
      <c r="C94" s="48">
        <v>0</v>
      </c>
      <c r="D94" s="37">
        <f t="shared" ref="D94:AF94" si="222">SUM(D89:D93)</f>
        <v>0</v>
      </c>
      <c r="E94" s="4">
        <f t="shared" si="222"/>
        <v>0</v>
      </c>
      <c r="F94" s="48">
        <v>0</v>
      </c>
      <c r="G94" s="37">
        <f t="shared" ref="G94" si="223">SUM(G89:G93)</f>
        <v>0</v>
      </c>
      <c r="H94" s="4">
        <f t="shared" si="222"/>
        <v>0</v>
      </c>
      <c r="I94" s="48">
        <v>0</v>
      </c>
      <c r="J94" s="37">
        <f t="shared" ref="J94" si="224">SUM(J89:J93)</f>
        <v>0</v>
      </c>
      <c r="K94" s="4">
        <f t="shared" si="222"/>
        <v>0</v>
      </c>
      <c r="L94" s="48">
        <v>0</v>
      </c>
      <c r="M94" s="37">
        <f t="shared" ref="M94" si="225">SUM(M89:M93)</f>
        <v>0</v>
      </c>
      <c r="N94" s="4">
        <f t="shared" si="222"/>
        <v>0</v>
      </c>
      <c r="O94" s="48">
        <v>0</v>
      </c>
      <c r="P94" s="37">
        <f t="shared" ref="P94" si="226">SUM(P89:P93)</f>
        <v>0</v>
      </c>
      <c r="Q94" s="4">
        <f t="shared" si="222"/>
        <v>0</v>
      </c>
      <c r="R94" s="48">
        <v>0</v>
      </c>
      <c r="S94" s="37">
        <f t="shared" ref="S94" si="227">SUM(S89:S93)</f>
        <v>0</v>
      </c>
      <c r="T94" s="4">
        <f t="shared" si="222"/>
        <v>0</v>
      </c>
      <c r="U94" s="48">
        <v>0</v>
      </c>
      <c r="V94" s="37">
        <f t="shared" ref="V94" si="228">SUM(V89:V93)</f>
        <v>0</v>
      </c>
      <c r="W94" s="4">
        <f t="shared" si="222"/>
        <v>0</v>
      </c>
      <c r="X94" s="48">
        <v>0</v>
      </c>
      <c r="Y94" s="37">
        <f t="shared" ref="Y94" si="229">SUM(Y89:Y93)</f>
        <v>0</v>
      </c>
      <c r="Z94" s="4">
        <f t="shared" si="222"/>
        <v>0</v>
      </c>
      <c r="AA94" s="48">
        <v>0</v>
      </c>
      <c r="AB94" s="37">
        <f t="shared" ref="AB94" si="230">SUM(AB89:AB93)</f>
        <v>0</v>
      </c>
      <c r="AC94" s="4">
        <f t="shared" si="222"/>
        <v>0</v>
      </c>
      <c r="AD94" s="48">
        <v>0</v>
      </c>
      <c r="AE94" s="37">
        <f t="shared" ref="AE94" si="231">SUM(AE89:AE93)</f>
        <v>0</v>
      </c>
      <c r="AF94" s="65">
        <f t="shared" si="222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221"/>
        <v>0</v>
      </c>
    </row>
    <row r="95" spans="1:36" x14ac:dyDescent="0.25">
      <c r="A95" s="5" t="s">
        <v>59</v>
      </c>
      <c r="B95" s="6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221"/>
        <v>0</v>
      </c>
    </row>
    <row r="96" spans="1:36" x14ac:dyDescent="0.25">
      <c r="A96" s="7" t="s">
        <v>59</v>
      </c>
      <c r="B96" s="8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232">SUM(AE96,AB96,Y96,V96,S96,P96,M96,J96,G96,D96)</f>
        <v>0</v>
      </c>
      <c r="AI96" s="67">
        <f t="shared" si="232"/>
        <v>0</v>
      </c>
      <c r="AJ96" s="79">
        <f t="shared" si="221"/>
        <v>0</v>
      </c>
    </row>
    <row r="97" spans="1:36" x14ac:dyDescent="0.25">
      <c r="A97" s="7" t="s">
        <v>59</v>
      </c>
      <c r="B97" s="8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232"/>
        <v>0</v>
      </c>
      <c r="AI97" s="67">
        <f t="shared" si="232"/>
        <v>0</v>
      </c>
      <c r="AJ97" s="79">
        <f t="shared" si="221"/>
        <v>0</v>
      </c>
    </row>
    <row r="98" spans="1:36" x14ac:dyDescent="0.25">
      <c r="A98" s="7" t="s">
        <v>59</v>
      </c>
      <c r="B98" s="8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232"/>
        <v>0</v>
      </c>
      <c r="AI98" s="67">
        <f t="shared" si="232"/>
        <v>0</v>
      </c>
      <c r="AJ98" s="79">
        <f t="shared" si="221"/>
        <v>0</v>
      </c>
    </row>
    <row r="99" spans="1:36" ht="15.75" thickBot="1" x14ac:dyDescent="0.3">
      <c r="A99" s="32" t="s">
        <v>59</v>
      </c>
      <c r="B99" s="33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232"/>
        <v>0</v>
      </c>
      <c r="AI99" s="75">
        <f t="shared" si="232"/>
        <v>0</v>
      </c>
      <c r="AJ99" s="80">
        <f t="shared" si="221"/>
        <v>0</v>
      </c>
    </row>
    <row r="100" spans="1:36" ht="16.5" thickTop="1" thickBot="1" x14ac:dyDescent="0.3">
      <c r="A100" s="34" t="s">
        <v>59</v>
      </c>
      <c r="B100" s="35" t="s">
        <v>3</v>
      </c>
      <c r="C100" s="48">
        <v>0</v>
      </c>
      <c r="D100" s="37">
        <f t="shared" ref="D100:AF100" si="233">SUM(D95:D99)</f>
        <v>0</v>
      </c>
      <c r="E100" s="4">
        <f t="shared" si="233"/>
        <v>0</v>
      </c>
      <c r="F100" s="48">
        <v>0</v>
      </c>
      <c r="G100" s="37">
        <f t="shared" ref="G100" si="234">SUM(G95:G99)</f>
        <v>0</v>
      </c>
      <c r="H100" s="4">
        <f t="shared" si="233"/>
        <v>0</v>
      </c>
      <c r="I100" s="48">
        <v>0</v>
      </c>
      <c r="J100" s="37">
        <f t="shared" ref="J100" si="235">SUM(J95:J99)</f>
        <v>0</v>
      </c>
      <c r="K100" s="4">
        <f t="shared" si="233"/>
        <v>0</v>
      </c>
      <c r="L100" s="48">
        <v>0</v>
      </c>
      <c r="M100" s="37">
        <f t="shared" ref="M100" si="236">SUM(M95:M99)</f>
        <v>0</v>
      </c>
      <c r="N100" s="4">
        <f t="shared" si="233"/>
        <v>0</v>
      </c>
      <c r="O100" s="48">
        <v>0</v>
      </c>
      <c r="P100" s="37">
        <f t="shared" ref="P100" si="237">SUM(P95:P99)</f>
        <v>0</v>
      </c>
      <c r="Q100" s="4">
        <f t="shared" si="233"/>
        <v>0</v>
      </c>
      <c r="R100" s="48">
        <v>0</v>
      </c>
      <c r="S100" s="37">
        <f t="shared" ref="S100" si="238">SUM(S95:S99)</f>
        <v>0</v>
      </c>
      <c r="T100" s="4">
        <f t="shared" si="233"/>
        <v>0</v>
      </c>
      <c r="U100" s="48">
        <v>0</v>
      </c>
      <c r="V100" s="37">
        <f t="shared" ref="V100" si="239">SUM(V95:V99)</f>
        <v>0</v>
      </c>
      <c r="W100" s="4">
        <f t="shared" si="233"/>
        <v>0</v>
      </c>
      <c r="X100" s="48">
        <v>0</v>
      </c>
      <c r="Y100" s="37">
        <f t="shared" ref="Y100" si="240">SUM(Y95:Y99)</f>
        <v>0</v>
      </c>
      <c r="Z100" s="4">
        <f t="shared" si="233"/>
        <v>0</v>
      </c>
      <c r="AA100" s="48">
        <v>0</v>
      </c>
      <c r="AB100" s="37">
        <f t="shared" ref="AB100" si="241">SUM(AB95:AB99)</f>
        <v>0</v>
      </c>
      <c r="AC100" s="4">
        <f t="shared" si="233"/>
        <v>0</v>
      </c>
      <c r="AD100" s="48">
        <v>0</v>
      </c>
      <c r="AE100" s="37">
        <f t="shared" ref="AE100" si="242">SUM(AE95:AE99)</f>
        <v>0</v>
      </c>
      <c r="AF100" s="65">
        <f t="shared" si="233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221"/>
        <v>0</v>
      </c>
    </row>
    <row r="101" spans="1:36" x14ac:dyDescent="0.25">
      <c r="A101" s="5" t="s">
        <v>60</v>
      </c>
      <c r="B101" s="6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243">AH101*6.25</f>
        <v>0</v>
      </c>
    </row>
    <row r="102" spans="1:36" x14ac:dyDescent="0.25">
      <c r="A102" s="7" t="s">
        <v>60</v>
      </c>
      <c r="B102" s="8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244">SUM(AE102,AB102,Y102,V102,S102,P102,M102,J102,G102,D102)</f>
        <v>0</v>
      </c>
      <c r="AI102" s="67">
        <f t="shared" si="244"/>
        <v>0</v>
      </c>
      <c r="AJ102" s="83">
        <f t="shared" si="243"/>
        <v>0</v>
      </c>
    </row>
    <row r="103" spans="1:36" x14ac:dyDescent="0.25">
      <c r="A103" s="7" t="s">
        <v>60</v>
      </c>
      <c r="B103" s="8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244"/>
        <v>0</v>
      </c>
      <c r="AI103" s="67">
        <f t="shared" si="244"/>
        <v>0</v>
      </c>
      <c r="AJ103" s="83">
        <f t="shared" si="243"/>
        <v>0</v>
      </c>
    </row>
    <row r="104" spans="1:36" x14ac:dyDescent="0.25">
      <c r="A104" s="7" t="s">
        <v>60</v>
      </c>
      <c r="B104" s="8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244"/>
        <v>0</v>
      </c>
      <c r="AI104" s="67">
        <f t="shared" si="244"/>
        <v>0</v>
      </c>
      <c r="AJ104" s="83">
        <f t="shared" si="243"/>
        <v>0</v>
      </c>
    </row>
    <row r="105" spans="1:36" x14ac:dyDescent="0.25">
      <c r="A105" s="7" t="s">
        <v>60</v>
      </c>
      <c r="B105" s="8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244"/>
        <v>0</v>
      </c>
      <c r="AI105" s="67">
        <f t="shared" si="244"/>
        <v>0</v>
      </c>
      <c r="AJ105" s="83">
        <f t="shared" si="243"/>
        <v>0</v>
      </c>
    </row>
    <row r="106" spans="1:36" ht="15.75" thickBot="1" x14ac:dyDescent="0.3">
      <c r="A106" s="32" t="s">
        <v>60</v>
      </c>
      <c r="B106" s="33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244"/>
        <v>0</v>
      </c>
      <c r="AI106" s="75">
        <f t="shared" si="244"/>
        <v>0</v>
      </c>
      <c r="AJ106" s="84">
        <f t="shared" si="243"/>
        <v>0</v>
      </c>
    </row>
    <row r="107" spans="1:36" ht="16.5" thickTop="1" thickBot="1" x14ac:dyDescent="0.3">
      <c r="A107" s="34" t="s">
        <v>60</v>
      </c>
      <c r="B107" s="35" t="s">
        <v>3</v>
      </c>
      <c r="C107" s="48">
        <v>0</v>
      </c>
      <c r="D107" s="37">
        <f t="shared" ref="D107" si="245">SUM(D101:D106)</f>
        <v>0</v>
      </c>
      <c r="E107" s="4">
        <f t="shared" ref="E107:AF107" si="246">SUM(E101:E106)</f>
        <v>0</v>
      </c>
      <c r="F107" s="48">
        <v>0</v>
      </c>
      <c r="G107" s="37">
        <f t="shared" ref="G107" si="247">SUM(G101:G106)</f>
        <v>0</v>
      </c>
      <c r="H107" s="4">
        <f t="shared" si="246"/>
        <v>0</v>
      </c>
      <c r="I107" s="48">
        <v>0</v>
      </c>
      <c r="J107" s="37">
        <f t="shared" ref="J107" si="248">SUM(J101:J106)</f>
        <v>0</v>
      </c>
      <c r="K107" s="4">
        <f t="shared" si="246"/>
        <v>0</v>
      </c>
      <c r="L107" s="48">
        <v>0</v>
      </c>
      <c r="M107" s="37">
        <f t="shared" ref="M107" si="249">SUM(M101:M106)</f>
        <v>0</v>
      </c>
      <c r="N107" s="4">
        <f t="shared" si="246"/>
        <v>0</v>
      </c>
      <c r="O107" s="48">
        <v>0</v>
      </c>
      <c r="P107" s="37">
        <f t="shared" ref="P107" si="250">SUM(P101:P106)</f>
        <v>0</v>
      </c>
      <c r="Q107" s="4">
        <f t="shared" si="246"/>
        <v>0</v>
      </c>
      <c r="R107" s="48">
        <v>0</v>
      </c>
      <c r="S107" s="37">
        <f t="shared" ref="S107" si="251">SUM(S101:S106)</f>
        <v>0</v>
      </c>
      <c r="T107" s="4">
        <f t="shared" si="246"/>
        <v>0</v>
      </c>
      <c r="U107" s="48">
        <v>0</v>
      </c>
      <c r="V107" s="37">
        <f t="shared" ref="V107" si="252">SUM(V101:V106)</f>
        <v>0</v>
      </c>
      <c r="W107" s="4">
        <f t="shared" si="246"/>
        <v>0</v>
      </c>
      <c r="X107" s="48">
        <v>0</v>
      </c>
      <c r="Y107" s="37">
        <f t="shared" ref="Y107" si="253">SUM(Y101:Y106)</f>
        <v>0</v>
      </c>
      <c r="Z107" s="4">
        <f t="shared" si="246"/>
        <v>0</v>
      </c>
      <c r="AA107" s="48">
        <v>0</v>
      </c>
      <c r="AB107" s="37">
        <f t="shared" ref="AB107" si="254">SUM(AB101:AB106)</f>
        <v>0</v>
      </c>
      <c r="AC107" s="4">
        <f t="shared" si="246"/>
        <v>0</v>
      </c>
      <c r="AD107" s="48">
        <v>0</v>
      </c>
      <c r="AE107" s="37">
        <f t="shared" ref="AE107" si="255">SUM(AE101:AE106)</f>
        <v>0</v>
      </c>
      <c r="AF107" s="65">
        <f t="shared" si="246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243"/>
        <v>0</v>
      </c>
    </row>
    <row r="108" spans="1:36" ht="15.75" thickBot="1" x14ac:dyDescent="0.3">
      <c r="A108" s="206" t="s">
        <v>61</v>
      </c>
      <c r="B108" s="216"/>
      <c r="C108" s="50">
        <v>0</v>
      </c>
      <c r="D108" s="41">
        <f t="shared" ref="D108:AJ108" si="256">D10+D17+D24+D31+D38+D45+D52+D59+D66+D70+D74+D78+D82+D88+D94+D100+D107</f>
        <v>0</v>
      </c>
      <c r="E108" s="11">
        <f t="shared" si="256"/>
        <v>0</v>
      </c>
      <c r="F108" s="50">
        <v>0</v>
      </c>
      <c r="G108" s="41">
        <f t="shared" si="256"/>
        <v>0</v>
      </c>
      <c r="H108" s="11">
        <f t="shared" si="256"/>
        <v>0</v>
      </c>
      <c r="I108" s="50">
        <v>0</v>
      </c>
      <c r="J108" s="41">
        <f t="shared" si="256"/>
        <v>0</v>
      </c>
      <c r="K108" s="11">
        <f t="shared" si="256"/>
        <v>0</v>
      </c>
      <c r="L108" s="50">
        <v>0</v>
      </c>
      <c r="M108" s="41">
        <f t="shared" si="256"/>
        <v>0</v>
      </c>
      <c r="N108" s="11">
        <f t="shared" si="256"/>
        <v>0</v>
      </c>
      <c r="O108" s="50">
        <v>0</v>
      </c>
      <c r="P108" s="41">
        <f t="shared" si="256"/>
        <v>0</v>
      </c>
      <c r="Q108" s="11">
        <f t="shared" si="256"/>
        <v>0</v>
      </c>
      <c r="R108" s="50">
        <v>0</v>
      </c>
      <c r="S108" s="41">
        <f t="shared" si="256"/>
        <v>0</v>
      </c>
      <c r="T108" s="11">
        <f t="shared" si="256"/>
        <v>0</v>
      </c>
      <c r="U108" s="50">
        <v>0</v>
      </c>
      <c r="V108" s="41">
        <f t="shared" si="256"/>
        <v>0</v>
      </c>
      <c r="W108" s="11">
        <f t="shared" si="256"/>
        <v>0</v>
      </c>
      <c r="X108" s="50">
        <v>0</v>
      </c>
      <c r="Y108" s="41">
        <f t="shared" si="256"/>
        <v>0</v>
      </c>
      <c r="Z108" s="11">
        <f t="shared" si="256"/>
        <v>0</v>
      </c>
      <c r="AA108" s="50">
        <v>0</v>
      </c>
      <c r="AB108" s="41">
        <f t="shared" si="256"/>
        <v>0</v>
      </c>
      <c r="AC108" s="11">
        <f t="shared" si="256"/>
        <v>0</v>
      </c>
      <c r="AD108" s="50">
        <v>0</v>
      </c>
      <c r="AE108" s="41">
        <f t="shared" si="256"/>
        <v>0</v>
      </c>
      <c r="AF108" s="66">
        <f t="shared" si="256"/>
        <v>0</v>
      </c>
      <c r="AG108" s="50">
        <v>0</v>
      </c>
      <c r="AH108" s="114">
        <f t="shared" si="256"/>
        <v>0</v>
      </c>
      <c r="AI108" s="115">
        <f t="shared" si="256"/>
        <v>0</v>
      </c>
      <c r="AJ108" s="116">
        <f t="shared" si="256"/>
        <v>0</v>
      </c>
    </row>
    <row r="109" spans="1:36" x14ac:dyDescent="0.25">
      <c r="A109" s="208" t="s">
        <v>62</v>
      </c>
      <c r="B109" s="215"/>
      <c r="C109" s="60"/>
      <c r="D109" s="36">
        <f>D108</f>
        <v>0</v>
      </c>
      <c r="E109" s="39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208" t="s">
        <v>63</v>
      </c>
      <c r="B110" s="215"/>
      <c r="C110" s="61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208" t="s">
        <v>64</v>
      </c>
      <c r="B111" s="215"/>
      <c r="C111" s="61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208" t="s">
        <v>65</v>
      </c>
      <c r="B112" s="215"/>
      <c r="C112" s="61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208" t="s">
        <v>66</v>
      </c>
      <c r="B113" s="215"/>
      <c r="C113" s="61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11" t="s">
        <v>67</v>
      </c>
      <c r="B114" s="217"/>
      <c r="C114" s="59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13" t="s">
        <v>157</v>
      </c>
      <c r="D115" s="213"/>
      <c r="E115" s="213"/>
      <c r="F115" s="213"/>
      <c r="G115" s="213"/>
    </row>
    <row r="116" spans="1:36" x14ac:dyDescent="0.25">
      <c r="C116" s="214" t="s">
        <v>158</v>
      </c>
      <c r="D116" s="214"/>
      <c r="E116" s="214"/>
      <c r="F116" s="214"/>
      <c r="G116" s="214"/>
      <c r="H116" s="14">
        <f>3981/175</f>
        <v>22.748571428571427</v>
      </c>
    </row>
    <row r="117" spans="1:36" x14ac:dyDescent="0.25">
      <c r="C117" s="214" t="s">
        <v>105</v>
      </c>
      <c r="D117" s="214"/>
      <c r="E117" s="214"/>
      <c r="F117" s="214"/>
      <c r="G117" s="214"/>
      <c r="H117" s="214"/>
      <c r="I117" s="214"/>
    </row>
    <row r="118" spans="1:36" x14ac:dyDescent="0.25">
      <c r="C118" s="210" t="s">
        <v>106</v>
      </c>
      <c r="D118" s="210"/>
      <c r="E118" s="210"/>
      <c r="F118" s="210"/>
      <c r="G118" s="210"/>
      <c r="H118" s="210"/>
      <c r="I118" s="210"/>
      <c r="J118" s="210"/>
    </row>
  </sheetData>
  <mergeCells count="11">
    <mergeCell ref="C115:G115"/>
    <mergeCell ref="C116:G116"/>
    <mergeCell ref="C117:I117"/>
    <mergeCell ref="C118:J118"/>
    <mergeCell ref="A114:B114"/>
    <mergeCell ref="A113:B113"/>
    <mergeCell ref="A108:B108"/>
    <mergeCell ref="A109:B109"/>
    <mergeCell ref="A110:B110"/>
    <mergeCell ref="A111:B111"/>
    <mergeCell ref="A112:B112"/>
  </mergeCells>
  <pageMargins left="0.25" right="0.25" top="0.75" bottom="0.75" header="0.3" footer="0.3"/>
  <pageSetup scale="89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view="pageBreakPreview" topLeftCell="A70" zoomScale="60" zoomScaleNormal="100" workbookViewId="0">
      <pane xSplit="1" topLeftCell="B1" activePane="topRight" state="frozen"/>
      <selection pane="topRight" activeCell="M113" sqref="M113"/>
    </sheetView>
  </sheetViews>
  <sheetFormatPr defaultRowHeight="15" x14ac:dyDescent="0.25"/>
  <cols>
    <col min="1" max="1" width="26" style="13" customWidth="1"/>
    <col min="2" max="2" width="9.7109375" style="13" customWidth="1"/>
    <col min="3" max="3" width="8.7109375" style="13" customWidth="1"/>
    <col min="4" max="5" width="14.7109375" style="13" customWidth="1"/>
    <col min="6" max="6" width="8.7109375" style="13" customWidth="1"/>
    <col min="7" max="8" width="14.7109375" style="13" customWidth="1"/>
    <col min="9" max="9" width="8.7109375" style="13" customWidth="1"/>
    <col min="10" max="11" width="14.7109375" style="13" customWidth="1"/>
    <col min="12" max="12" width="8.7109375" style="13" customWidth="1"/>
    <col min="13" max="14" width="14.7109375" style="13" customWidth="1"/>
    <col min="15" max="15" width="8.7109375" style="13" customWidth="1"/>
    <col min="16" max="17" width="14.7109375" style="13" customWidth="1"/>
    <col min="18" max="18" width="8.7109375" style="13" customWidth="1"/>
    <col min="19" max="20" width="14.7109375" style="13" customWidth="1"/>
    <col min="21" max="21" width="8.7109375" style="13" customWidth="1"/>
    <col min="22" max="23" width="14.7109375" style="13" customWidth="1"/>
    <col min="24" max="24" width="8.7109375" style="13" customWidth="1"/>
    <col min="25" max="26" width="14.7109375" style="13" customWidth="1"/>
    <col min="27" max="27" width="8.7109375" style="13" customWidth="1"/>
    <col min="28" max="29" width="14.7109375" style="13" customWidth="1"/>
    <col min="30" max="30" width="8.7109375" style="13" customWidth="1"/>
    <col min="31" max="32" width="14.7109375" style="13" customWidth="1"/>
    <col min="33" max="33" width="8.7109375" style="13" customWidth="1"/>
    <col min="34" max="34" width="14.7109375" style="13" customWidth="1"/>
    <col min="35" max="35" width="14.7109375" style="14" customWidth="1"/>
    <col min="36" max="36" width="14.7109375" style="13" customWidth="1"/>
    <col min="37" max="16384" width="9.140625" style="13"/>
  </cols>
  <sheetData>
    <row r="1" spans="1:36" ht="75" customHeight="1" x14ac:dyDescent="0.25">
      <c r="A1" s="19" t="s">
        <v>5</v>
      </c>
      <c r="B1" s="20" t="s">
        <v>1</v>
      </c>
      <c r="C1" s="22" t="s">
        <v>69</v>
      </c>
      <c r="D1" s="23" t="s">
        <v>4</v>
      </c>
      <c r="E1" s="24" t="s">
        <v>6</v>
      </c>
      <c r="F1" s="22" t="s">
        <v>70</v>
      </c>
      <c r="G1" s="23" t="s">
        <v>18</v>
      </c>
      <c r="H1" s="24" t="s">
        <v>19</v>
      </c>
      <c r="I1" s="22" t="s">
        <v>71</v>
      </c>
      <c r="J1" s="23" t="s">
        <v>20</v>
      </c>
      <c r="K1" s="24" t="s">
        <v>21</v>
      </c>
      <c r="L1" s="22" t="s">
        <v>72</v>
      </c>
      <c r="M1" s="23" t="s">
        <v>22</v>
      </c>
      <c r="N1" s="24" t="s">
        <v>23</v>
      </c>
      <c r="O1" s="22" t="s">
        <v>73</v>
      </c>
      <c r="P1" s="23" t="s">
        <v>24</v>
      </c>
      <c r="Q1" s="24" t="s">
        <v>25</v>
      </c>
      <c r="R1" s="22" t="s">
        <v>74</v>
      </c>
      <c r="S1" s="23" t="s">
        <v>26</v>
      </c>
      <c r="T1" s="24" t="s">
        <v>27</v>
      </c>
      <c r="U1" s="22" t="s">
        <v>75</v>
      </c>
      <c r="V1" s="23" t="s">
        <v>28</v>
      </c>
      <c r="W1" s="24" t="s">
        <v>29</v>
      </c>
      <c r="X1" s="22" t="s">
        <v>76</v>
      </c>
      <c r="Y1" s="23" t="s">
        <v>30</v>
      </c>
      <c r="Z1" s="24" t="s">
        <v>31</v>
      </c>
      <c r="AA1" s="22" t="s">
        <v>77</v>
      </c>
      <c r="AB1" s="23" t="s">
        <v>32</v>
      </c>
      <c r="AC1" s="24" t="s">
        <v>33</v>
      </c>
      <c r="AD1" s="22" t="s">
        <v>78</v>
      </c>
      <c r="AE1" s="23" t="s">
        <v>34</v>
      </c>
      <c r="AF1" s="68" t="s">
        <v>35</v>
      </c>
      <c r="AG1" s="22" t="s">
        <v>79</v>
      </c>
      <c r="AH1" s="25" t="s">
        <v>94</v>
      </c>
      <c r="AI1" s="72" t="s">
        <v>95</v>
      </c>
      <c r="AJ1" s="73" t="s">
        <v>96</v>
      </c>
    </row>
    <row r="2" spans="1:36" s="12" customFormat="1" x14ac:dyDescent="0.25">
      <c r="A2" s="26"/>
      <c r="B2" s="8" t="s">
        <v>7</v>
      </c>
      <c r="C2" s="26" t="s">
        <v>80</v>
      </c>
      <c r="D2" s="15" t="s">
        <v>8</v>
      </c>
      <c r="E2" s="8" t="s">
        <v>9</v>
      </c>
      <c r="F2" s="26" t="s">
        <v>10</v>
      </c>
      <c r="G2" s="15" t="s">
        <v>11</v>
      </c>
      <c r="H2" s="8" t="s">
        <v>12</v>
      </c>
      <c r="I2" s="26" t="s">
        <v>13</v>
      </c>
      <c r="J2" s="15" t="s">
        <v>14</v>
      </c>
      <c r="K2" s="8" t="s">
        <v>15</v>
      </c>
      <c r="L2" s="26" t="s">
        <v>2</v>
      </c>
      <c r="M2" s="15" t="s">
        <v>16</v>
      </c>
      <c r="N2" s="8" t="s">
        <v>17</v>
      </c>
      <c r="O2" s="26" t="s">
        <v>36</v>
      </c>
      <c r="P2" s="15" t="s">
        <v>37</v>
      </c>
      <c r="Q2" s="8" t="s">
        <v>38</v>
      </c>
      <c r="R2" s="26" t="s">
        <v>39</v>
      </c>
      <c r="S2" s="15" t="s">
        <v>40</v>
      </c>
      <c r="T2" s="8" t="s">
        <v>41</v>
      </c>
      <c r="U2" s="26" t="s">
        <v>42</v>
      </c>
      <c r="V2" s="15" t="s">
        <v>43</v>
      </c>
      <c r="W2" s="8" t="s">
        <v>81</v>
      </c>
      <c r="X2" s="26" t="s">
        <v>82</v>
      </c>
      <c r="Y2" s="15" t="s">
        <v>83</v>
      </c>
      <c r="Z2" s="8" t="s">
        <v>84</v>
      </c>
      <c r="AA2" s="26" t="s">
        <v>85</v>
      </c>
      <c r="AB2" s="15" t="s">
        <v>86</v>
      </c>
      <c r="AC2" s="8" t="s">
        <v>87</v>
      </c>
      <c r="AD2" s="26" t="s">
        <v>88</v>
      </c>
      <c r="AE2" s="15" t="s">
        <v>89</v>
      </c>
      <c r="AF2" s="69" t="s">
        <v>90</v>
      </c>
      <c r="AG2" s="26" t="s">
        <v>91</v>
      </c>
      <c r="AH2" s="15" t="s">
        <v>92</v>
      </c>
      <c r="AI2" s="71" t="s">
        <v>93</v>
      </c>
      <c r="AJ2" s="8" t="s">
        <v>97</v>
      </c>
    </row>
    <row r="3" spans="1:36" ht="24" thickBot="1" x14ac:dyDescent="0.3">
      <c r="A3" s="27" t="s">
        <v>0</v>
      </c>
      <c r="B3" s="10">
        <v>175</v>
      </c>
      <c r="C3" s="21"/>
      <c r="D3" s="28"/>
      <c r="E3" s="29" t="s">
        <v>44</v>
      </c>
      <c r="F3" s="30"/>
      <c r="G3" s="28"/>
      <c r="H3" s="29" t="s">
        <v>44</v>
      </c>
      <c r="I3" s="30"/>
      <c r="J3" s="28"/>
      <c r="K3" s="29" t="s">
        <v>44</v>
      </c>
      <c r="L3" s="30"/>
      <c r="M3" s="28"/>
      <c r="N3" s="29" t="s">
        <v>44</v>
      </c>
      <c r="O3" s="30"/>
      <c r="P3" s="28"/>
      <c r="Q3" s="29" t="s">
        <v>44</v>
      </c>
      <c r="R3" s="30"/>
      <c r="S3" s="28"/>
      <c r="T3" s="29" t="s">
        <v>44</v>
      </c>
      <c r="U3" s="30"/>
      <c r="V3" s="28"/>
      <c r="W3" s="29" t="s">
        <v>44</v>
      </c>
      <c r="X3" s="30"/>
      <c r="Y3" s="28"/>
      <c r="Z3" s="29" t="s">
        <v>44</v>
      </c>
      <c r="AA3" s="30"/>
      <c r="AB3" s="28"/>
      <c r="AC3" s="29" t="s">
        <v>44</v>
      </c>
      <c r="AD3" s="30"/>
      <c r="AE3" s="28"/>
      <c r="AF3" s="70" t="s">
        <v>44</v>
      </c>
      <c r="AG3" s="9"/>
      <c r="AH3" s="28"/>
      <c r="AI3" s="74"/>
      <c r="AJ3" s="31"/>
    </row>
    <row r="4" spans="1:36" x14ac:dyDescent="0.25">
      <c r="A4" s="5" t="s">
        <v>45</v>
      </c>
      <c r="B4" s="6" t="s">
        <v>2</v>
      </c>
      <c r="C4" s="45">
        <v>0</v>
      </c>
      <c r="D4" s="36">
        <v>0</v>
      </c>
      <c r="E4" s="1">
        <f>($H$116*D4)*0.5</f>
        <v>0</v>
      </c>
      <c r="F4" s="45">
        <v>0</v>
      </c>
      <c r="G4" s="36">
        <v>0</v>
      </c>
      <c r="H4" s="1">
        <f>($H$116*G4)*0.5</f>
        <v>0</v>
      </c>
      <c r="I4" s="45">
        <v>0</v>
      </c>
      <c r="J4" s="36">
        <v>0</v>
      </c>
      <c r="K4" s="1">
        <f>($H$116*J4)*0.5</f>
        <v>0</v>
      </c>
      <c r="L4" s="45">
        <v>0</v>
      </c>
      <c r="M4" s="36">
        <v>0</v>
      </c>
      <c r="N4" s="1">
        <f>($H$116*M4)*0.5</f>
        <v>0</v>
      </c>
      <c r="O4" s="45">
        <v>0</v>
      </c>
      <c r="P4" s="36">
        <v>0</v>
      </c>
      <c r="Q4" s="1">
        <f>($H$116*P4)*0.5</f>
        <v>0</v>
      </c>
      <c r="R4" s="45">
        <v>0</v>
      </c>
      <c r="S4" s="36">
        <v>0</v>
      </c>
      <c r="T4" s="1">
        <f>($H$116*S4)*0.5</f>
        <v>0</v>
      </c>
      <c r="U4" s="45">
        <v>0</v>
      </c>
      <c r="V4" s="36">
        <v>0</v>
      </c>
      <c r="W4" s="1">
        <f>($H$116*V4)*0.5</f>
        <v>0</v>
      </c>
      <c r="X4" s="45">
        <v>0</v>
      </c>
      <c r="Y4" s="36">
        <v>0</v>
      </c>
      <c r="Z4" s="1">
        <f>($H$116*Y4)*0.5</f>
        <v>0</v>
      </c>
      <c r="AA4" s="45">
        <v>0</v>
      </c>
      <c r="AB4" s="36">
        <v>0</v>
      </c>
      <c r="AC4" s="1">
        <f>($H$116*AB4)*0.5</f>
        <v>0</v>
      </c>
      <c r="AD4" s="45">
        <v>0</v>
      </c>
      <c r="AE4" s="36">
        <v>0</v>
      </c>
      <c r="AF4" s="62">
        <f>($H$116*AE4)*0.5</f>
        <v>0</v>
      </c>
      <c r="AG4" s="45">
        <v>0</v>
      </c>
      <c r="AH4" s="36">
        <f>SUM(AE4,AB4,Y4,V4,S4,P4,M4,J4,G4,D4)</f>
        <v>0</v>
      </c>
      <c r="AI4" s="76">
        <f>SUM(AF4,AC4,Z4,W4,T4,Q4,N4,K4,H4,E4)</f>
        <v>0</v>
      </c>
      <c r="AJ4" s="78">
        <f t="shared" ref="AJ4:AJ35" si="0">AH4*6.25</f>
        <v>0</v>
      </c>
    </row>
    <row r="5" spans="1:36" x14ac:dyDescent="0.25">
      <c r="A5" s="7" t="s">
        <v>45</v>
      </c>
      <c r="B5" s="8">
        <v>1</v>
      </c>
      <c r="C5" s="46">
        <v>0</v>
      </c>
      <c r="D5" s="16">
        <v>0</v>
      </c>
      <c r="E5" s="2">
        <f>$H$116*D5</f>
        <v>0</v>
      </c>
      <c r="F5" s="46">
        <v>0</v>
      </c>
      <c r="G5" s="16">
        <v>0</v>
      </c>
      <c r="H5" s="2">
        <f>$H$116*G5</f>
        <v>0</v>
      </c>
      <c r="I5" s="46">
        <v>0</v>
      </c>
      <c r="J5" s="16">
        <v>0</v>
      </c>
      <c r="K5" s="2">
        <f>$H$116*J5</f>
        <v>0</v>
      </c>
      <c r="L5" s="46">
        <v>0</v>
      </c>
      <c r="M5" s="16">
        <v>0</v>
      </c>
      <c r="N5" s="2">
        <f>$H$116*M5</f>
        <v>0</v>
      </c>
      <c r="O5" s="46">
        <v>0</v>
      </c>
      <c r="P5" s="16">
        <v>0</v>
      </c>
      <c r="Q5" s="2">
        <f>$H$116*P5</f>
        <v>0</v>
      </c>
      <c r="R5" s="46">
        <v>0</v>
      </c>
      <c r="S5" s="16">
        <v>0</v>
      </c>
      <c r="T5" s="2">
        <f>$H$116*S5</f>
        <v>0</v>
      </c>
      <c r="U5" s="46">
        <v>0</v>
      </c>
      <c r="V5" s="16">
        <v>0</v>
      </c>
      <c r="W5" s="2">
        <f>$H$116*V5</f>
        <v>0</v>
      </c>
      <c r="X5" s="46">
        <v>0</v>
      </c>
      <c r="Y5" s="16">
        <v>0</v>
      </c>
      <c r="Z5" s="2">
        <f>$H$116*Y5</f>
        <v>0</v>
      </c>
      <c r="AA5" s="46">
        <v>0</v>
      </c>
      <c r="AB5" s="16">
        <v>0</v>
      </c>
      <c r="AC5" s="2">
        <f>$H$116*AB5</f>
        <v>0</v>
      </c>
      <c r="AD5" s="46">
        <v>0</v>
      </c>
      <c r="AE5" s="16">
        <v>0</v>
      </c>
      <c r="AF5" s="63">
        <f>$H$116*AE5</f>
        <v>0</v>
      </c>
      <c r="AG5" s="46">
        <v>0</v>
      </c>
      <c r="AH5" s="16">
        <f t="shared" ref="AH5:AI9" si="1">SUM(AE5,AB5,Y5,V5,S5,P5,M5,J5,G5,D5)</f>
        <v>0</v>
      </c>
      <c r="AI5" s="67">
        <f t="shared" si="1"/>
        <v>0</v>
      </c>
      <c r="AJ5" s="79">
        <f t="shared" si="0"/>
        <v>0</v>
      </c>
    </row>
    <row r="6" spans="1:36" x14ac:dyDescent="0.25">
      <c r="A6" s="7" t="s">
        <v>45</v>
      </c>
      <c r="B6" s="8">
        <v>2</v>
      </c>
      <c r="C6" s="46">
        <v>0</v>
      </c>
      <c r="D6" s="16">
        <v>0</v>
      </c>
      <c r="E6" s="2">
        <f>$H$116*D6</f>
        <v>0</v>
      </c>
      <c r="F6" s="46">
        <v>0</v>
      </c>
      <c r="G6" s="16">
        <v>0</v>
      </c>
      <c r="H6" s="2">
        <f>$H$116*G6</f>
        <v>0</v>
      </c>
      <c r="I6" s="46">
        <v>0</v>
      </c>
      <c r="J6" s="16">
        <v>0</v>
      </c>
      <c r="K6" s="2">
        <f>$H$116*J6</f>
        <v>0</v>
      </c>
      <c r="L6" s="46">
        <v>0</v>
      </c>
      <c r="M6" s="16">
        <v>0</v>
      </c>
      <c r="N6" s="2">
        <f>$H$116*M6</f>
        <v>0</v>
      </c>
      <c r="O6" s="46">
        <v>0</v>
      </c>
      <c r="P6" s="16">
        <v>0</v>
      </c>
      <c r="Q6" s="2">
        <f>$H$116*P6</f>
        <v>0</v>
      </c>
      <c r="R6" s="46">
        <v>0</v>
      </c>
      <c r="S6" s="16">
        <v>0</v>
      </c>
      <c r="T6" s="2">
        <f>$H$116*S6</f>
        <v>0</v>
      </c>
      <c r="U6" s="46">
        <v>0</v>
      </c>
      <c r="V6" s="16">
        <v>0</v>
      </c>
      <c r="W6" s="2">
        <f>$H$116*V6</f>
        <v>0</v>
      </c>
      <c r="X6" s="46">
        <v>0</v>
      </c>
      <c r="Y6" s="16">
        <v>0</v>
      </c>
      <c r="Z6" s="2">
        <f>$H$116*Y6</f>
        <v>0</v>
      </c>
      <c r="AA6" s="46">
        <v>0</v>
      </c>
      <c r="AB6" s="16">
        <v>0</v>
      </c>
      <c r="AC6" s="2">
        <f>$H$116*AB6</f>
        <v>0</v>
      </c>
      <c r="AD6" s="46">
        <v>0</v>
      </c>
      <c r="AE6" s="16">
        <v>0</v>
      </c>
      <c r="AF6" s="63">
        <f>$H$116*AE6</f>
        <v>0</v>
      </c>
      <c r="AG6" s="46">
        <v>0</v>
      </c>
      <c r="AH6" s="16">
        <f t="shared" si="1"/>
        <v>0</v>
      </c>
      <c r="AI6" s="67">
        <f t="shared" si="1"/>
        <v>0</v>
      </c>
      <c r="AJ6" s="79">
        <f t="shared" si="0"/>
        <v>0</v>
      </c>
    </row>
    <row r="7" spans="1:36" x14ac:dyDescent="0.25">
      <c r="A7" s="7" t="s">
        <v>45</v>
      </c>
      <c r="B7" s="8">
        <v>3</v>
      </c>
      <c r="C7" s="46">
        <v>0</v>
      </c>
      <c r="D7" s="16">
        <v>0</v>
      </c>
      <c r="E7" s="2">
        <f>$H$116*D7</f>
        <v>0</v>
      </c>
      <c r="F7" s="46">
        <v>0</v>
      </c>
      <c r="G7" s="16">
        <v>0</v>
      </c>
      <c r="H7" s="2">
        <f>$H$116*G7</f>
        <v>0</v>
      </c>
      <c r="I7" s="46">
        <v>0</v>
      </c>
      <c r="J7" s="16">
        <v>0</v>
      </c>
      <c r="K7" s="2">
        <f>$H$116*J7</f>
        <v>0</v>
      </c>
      <c r="L7" s="46">
        <v>0</v>
      </c>
      <c r="M7" s="16">
        <v>0</v>
      </c>
      <c r="N7" s="2">
        <f>$H$116*M7</f>
        <v>0</v>
      </c>
      <c r="O7" s="46">
        <v>0</v>
      </c>
      <c r="P7" s="16">
        <v>0</v>
      </c>
      <c r="Q7" s="2">
        <f>$H$116*P7</f>
        <v>0</v>
      </c>
      <c r="R7" s="46">
        <v>0</v>
      </c>
      <c r="S7" s="16">
        <v>0</v>
      </c>
      <c r="T7" s="2">
        <f>$H$116*S7</f>
        <v>0</v>
      </c>
      <c r="U7" s="46">
        <v>0</v>
      </c>
      <c r="V7" s="16">
        <v>0</v>
      </c>
      <c r="W7" s="2">
        <f>$H$116*V7</f>
        <v>0</v>
      </c>
      <c r="X7" s="46">
        <v>0</v>
      </c>
      <c r="Y7" s="16">
        <v>0</v>
      </c>
      <c r="Z7" s="2">
        <f>$H$116*Y7</f>
        <v>0</v>
      </c>
      <c r="AA7" s="46">
        <v>0</v>
      </c>
      <c r="AB7" s="16">
        <v>0</v>
      </c>
      <c r="AC7" s="2">
        <f>$H$116*AB7</f>
        <v>0</v>
      </c>
      <c r="AD7" s="46">
        <v>0</v>
      </c>
      <c r="AE7" s="16">
        <v>0</v>
      </c>
      <c r="AF7" s="63">
        <f>$H$116*AE7</f>
        <v>0</v>
      </c>
      <c r="AG7" s="46">
        <v>0</v>
      </c>
      <c r="AH7" s="16">
        <f t="shared" si="1"/>
        <v>0</v>
      </c>
      <c r="AI7" s="67">
        <f t="shared" si="1"/>
        <v>0</v>
      </c>
      <c r="AJ7" s="79">
        <f t="shared" si="0"/>
        <v>0</v>
      </c>
    </row>
    <row r="8" spans="1:36" x14ac:dyDescent="0.25">
      <c r="A8" s="7" t="s">
        <v>45</v>
      </c>
      <c r="B8" s="8">
        <v>4</v>
      </c>
      <c r="C8" s="46">
        <v>0</v>
      </c>
      <c r="D8" s="16">
        <v>0</v>
      </c>
      <c r="E8" s="2">
        <f>$H$116*D8</f>
        <v>0</v>
      </c>
      <c r="F8" s="46">
        <v>0</v>
      </c>
      <c r="G8" s="16">
        <v>0</v>
      </c>
      <c r="H8" s="2">
        <f>$H$116*G8</f>
        <v>0</v>
      </c>
      <c r="I8" s="46">
        <v>0</v>
      </c>
      <c r="J8" s="16">
        <v>0</v>
      </c>
      <c r="K8" s="2">
        <f>$H$116*J8</f>
        <v>0</v>
      </c>
      <c r="L8" s="46">
        <v>0</v>
      </c>
      <c r="M8" s="16">
        <v>0</v>
      </c>
      <c r="N8" s="2">
        <f>$H$116*M8</f>
        <v>0</v>
      </c>
      <c r="O8" s="46">
        <v>0</v>
      </c>
      <c r="P8" s="16">
        <v>0</v>
      </c>
      <c r="Q8" s="2">
        <f>$H$116*P8</f>
        <v>0</v>
      </c>
      <c r="R8" s="46">
        <v>0</v>
      </c>
      <c r="S8" s="16">
        <v>0</v>
      </c>
      <c r="T8" s="2">
        <f>$H$116*S8</f>
        <v>0</v>
      </c>
      <c r="U8" s="46">
        <v>0</v>
      </c>
      <c r="V8" s="16">
        <v>0</v>
      </c>
      <c r="W8" s="2">
        <f>$H$116*V8</f>
        <v>0</v>
      </c>
      <c r="X8" s="46">
        <v>0</v>
      </c>
      <c r="Y8" s="16">
        <v>0</v>
      </c>
      <c r="Z8" s="2">
        <f>$H$116*Y8</f>
        <v>0</v>
      </c>
      <c r="AA8" s="46">
        <v>0</v>
      </c>
      <c r="AB8" s="16">
        <v>0</v>
      </c>
      <c r="AC8" s="2">
        <f>$H$116*AB8</f>
        <v>0</v>
      </c>
      <c r="AD8" s="46">
        <v>0</v>
      </c>
      <c r="AE8" s="16">
        <v>0</v>
      </c>
      <c r="AF8" s="63">
        <f>$H$116*AE8</f>
        <v>0</v>
      </c>
      <c r="AG8" s="46">
        <v>0</v>
      </c>
      <c r="AH8" s="16">
        <f t="shared" si="1"/>
        <v>0</v>
      </c>
      <c r="AI8" s="67">
        <f t="shared" si="1"/>
        <v>0</v>
      </c>
      <c r="AJ8" s="79">
        <f t="shared" si="0"/>
        <v>0</v>
      </c>
    </row>
    <row r="9" spans="1:36" ht="15.75" thickBot="1" x14ac:dyDescent="0.3">
      <c r="A9" s="32" t="s">
        <v>45</v>
      </c>
      <c r="B9" s="33">
        <v>5</v>
      </c>
      <c r="C9" s="47">
        <v>0</v>
      </c>
      <c r="D9" s="18">
        <v>0</v>
      </c>
      <c r="E9" s="3">
        <f>$H$116*D9</f>
        <v>0</v>
      </c>
      <c r="F9" s="47">
        <v>0</v>
      </c>
      <c r="G9" s="18">
        <v>0</v>
      </c>
      <c r="H9" s="3">
        <f>$H$116*G9</f>
        <v>0</v>
      </c>
      <c r="I9" s="47">
        <v>0</v>
      </c>
      <c r="J9" s="18">
        <v>0</v>
      </c>
      <c r="K9" s="3">
        <f>$H$116*J9</f>
        <v>0</v>
      </c>
      <c r="L9" s="47">
        <v>0</v>
      </c>
      <c r="M9" s="18">
        <v>0</v>
      </c>
      <c r="N9" s="3">
        <f>$H$116*M9</f>
        <v>0</v>
      </c>
      <c r="O9" s="47">
        <v>0</v>
      </c>
      <c r="P9" s="18">
        <v>0</v>
      </c>
      <c r="Q9" s="3">
        <f>$H$116*P9</f>
        <v>0</v>
      </c>
      <c r="R9" s="47">
        <v>0</v>
      </c>
      <c r="S9" s="18">
        <v>0</v>
      </c>
      <c r="T9" s="3">
        <f>$H$116*S9</f>
        <v>0</v>
      </c>
      <c r="U9" s="47">
        <v>0</v>
      </c>
      <c r="V9" s="18">
        <v>0</v>
      </c>
      <c r="W9" s="3">
        <f>$H$116*V9</f>
        <v>0</v>
      </c>
      <c r="X9" s="47">
        <v>0</v>
      </c>
      <c r="Y9" s="18">
        <v>0</v>
      </c>
      <c r="Z9" s="3">
        <f>$H$116*Y9</f>
        <v>0</v>
      </c>
      <c r="AA9" s="47">
        <v>0</v>
      </c>
      <c r="AB9" s="18">
        <v>0</v>
      </c>
      <c r="AC9" s="3">
        <f>$H$116*AB9</f>
        <v>0</v>
      </c>
      <c r="AD9" s="47">
        <v>0</v>
      </c>
      <c r="AE9" s="18">
        <v>0</v>
      </c>
      <c r="AF9" s="64">
        <f>$H$116*AE9</f>
        <v>0</v>
      </c>
      <c r="AG9" s="47">
        <v>0</v>
      </c>
      <c r="AH9" s="18">
        <f t="shared" si="1"/>
        <v>0</v>
      </c>
      <c r="AI9" s="75">
        <f t="shared" si="1"/>
        <v>0</v>
      </c>
      <c r="AJ9" s="80">
        <f t="shared" si="0"/>
        <v>0</v>
      </c>
    </row>
    <row r="10" spans="1:36" ht="16.5" thickTop="1" thickBot="1" x14ac:dyDescent="0.3">
      <c r="A10" s="34" t="s">
        <v>45</v>
      </c>
      <c r="B10" s="35" t="s">
        <v>3</v>
      </c>
      <c r="C10" s="48">
        <v>0</v>
      </c>
      <c r="D10" s="37">
        <f t="shared" ref="D10:AF10" si="2">SUM(D4:D9)</f>
        <v>0</v>
      </c>
      <c r="E10" s="4">
        <f t="shared" si="2"/>
        <v>0</v>
      </c>
      <c r="F10" s="48">
        <v>0</v>
      </c>
      <c r="G10" s="37">
        <f t="shared" ref="G10" si="3">SUM(G4:G9)</f>
        <v>0</v>
      </c>
      <c r="H10" s="4">
        <f t="shared" si="2"/>
        <v>0</v>
      </c>
      <c r="I10" s="48">
        <v>0</v>
      </c>
      <c r="J10" s="37">
        <f t="shared" ref="J10" si="4">SUM(J4:J9)</f>
        <v>0</v>
      </c>
      <c r="K10" s="4">
        <f t="shared" si="2"/>
        <v>0</v>
      </c>
      <c r="L10" s="48">
        <v>0</v>
      </c>
      <c r="M10" s="37">
        <f t="shared" ref="M10" si="5">SUM(M4:M9)</f>
        <v>0</v>
      </c>
      <c r="N10" s="4">
        <f t="shared" si="2"/>
        <v>0</v>
      </c>
      <c r="O10" s="48">
        <v>0</v>
      </c>
      <c r="P10" s="37">
        <f t="shared" ref="P10" si="6">SUM(P4:P9)</f>
        <v>0</v>
      </c>
      <c r="Q10" s="4">
        <f t="shared" si="2"/>
        <v>0</v>
      </c>
      <c r="R10" s="48">
        <v>0</v>
      </c>
      <c r="S10" s="37">
        <f t="shared" ref="S10" si="7">SUM(S4:S9)</f>
        <v>0</v>
      </c>
      <c r="T10" s="4">
        <f t="shared" si="2"/>
        <v>0</v>
      </c>
      <c r="U10" s="48">
        <v>0</v>
      </c>
      <c r="V10" s="37">
        <f t="shared" ref="V10" si="8">SUM(V4:V9)</f>
        <v>0</v>
      </c>
      <c r="W10" s="4">
        <f t="shared" si="2"/>
        <v>0</v>
      </c>
      <c r="X10" s="48">
        <v>0</v>
      </c>
      <c r="Y10" s="37">
        <f t="shared" ref="Y10" si="9">SUM(Y4:Y9)</f>
        <v>0</v>
      </c>
      <c r="Z10" s="4">
        <f t="shared" si="2"/>
        <v>0</v>
      </c>
      <c r="AA10" s="48">
        <v>0</v>
      </c>
      <c r="AB10" s="37">
        <f t="shared" ref="AB10" si="10">SUM(AB4:AB9)</f>
        <v>0</v>
      </c>
      <c r="AC10" s="4">
        <f t="shared" si="2"/>
        <v>0</v>
      </c>
      <c r="AD10" s="48">
        <v>0</v>
      </c>
      <c r="AE10" s="37">
        <f t="shared" ref="AE10" si="11">SUM(AE4:AE9)</f>
        <v>0</v>
      </c>
      <c r="AF10" s="65">
        <f t="shared" si="2"/>
        <v>0</v>
      </c>
      <c r="AG10" s="48">
        <v>0</v>
      </c>
      <c r="AH10" s="37">
        <f>SUM(AH4:AH9)</f>
        <v>0</v>
      </c>
      <c r="AI10" s="77">
        <f>SUM(AI4:AI9)</f>
        <v>0</v>
      </c>
      <c r="AJ10" s="81">
        <f t="shared" si="0"/>
        <v>0</v>
      </c>
    </row>
    <row r="11" spans="1:36" x14ac:dyDescent="0.25">
      <c r="A11" s="5" t="s">
        <v>46</v>
      </c>
      <c r="B11" s="6" t="s">
        <v>2</v>
      </c>
      <c r="C11" s="45">
        <v>0</v>
      </c>
      <c r="D11" s="36">
        <v>0</v>
      </c>
      <c r="E11" s="1">
        <f>($H$116*D11)*0.5</f>
        <v>0</v>
      </c>
      <c r="F11" s="45">
        <v>0</v>
      </c>
      <c r="G11" s="36">
        <v>0</v>
      </c>
      <c r="H11" s="1">
        <f>($H$116*G11)*0.5</f>
        <v>0</v>
      </c>
      <c r="I11" s="45">
        <v>0</v>
      </c>
      <c r="J11" s="36">
        <v>0</v>
      </c>
      <c r="K11" s="1">
        <f>($H$116*J11)*0.5</f>
        <v>0</v>
      </c>
      <c r="L11" s="45">
        <v>0</v>
      </c>
      <c r="M11" s="36">
        <v>0</v>
      </c>
      <c r="N11" s="1">
        <f>($H$116*M11)*0.5</f>
        <v>0</v>
      </c>
      <c r="O11" s="45">
        <v>0</v>
      </c>
      <c r="P11" s="36">
        <v>0</v>
      </c>
      <c r="Q11" s="1">
        <f>($H$116*P11)*0.5</f>
        <v>0</v>
      </c>
      <c r="R11" s="45">
        <v>0</v>
      </c>
      <c r="S11" s="36">
        <v>0</v>
      </c>
      <c r="T11" s="1">
        <f>($H$116*S11)*0.5</f>
        <v>0</v>
      </c>
      <c r="U11" s="45">
        <v>0</v>
      </c>
      <c r="V11" s="36">
        <v>0</v>
      </c>
      <c r="W11" s="1">
        <f>($H$116*V11)*0.5</f>
        <v>0</v>
      </c>
      <c r="X11" s="45">
        <v>0</v>
      </c>
      <c r="Y11" s="36">
        <v>0</v>
      </c>
      <c r="Z11" s="1">
        <f>($H$116*Y11)*0.5</f>
        <v>0</v>
      </c>
      <c r="AA11" s="45">
        <v>0</v>
      </c>
      <c r="AB11" s="36">
        <v>0</v>
      </c>
      <c r="AC11" s="1">
        <f>($H$116*AB11)*0.5</f>
        <v>0</v>
      </c>
      <c r="AD11" s="45">
        <v>0</v>
      </c>
      <c r="AE11" s="36">
        <v>0</v>
      </c>
      <c r="AF11" s="62">
        <f>($H$116*AE11)*0.5</f>
        <v>0</v>
      </c>
      <c r="AG11" s="45">
        <v>0</v>
      </c>
      <c r="AH11" s="36">
        <f>SUM(AE11,AB11,Y11,V11,S11,P11,M11,J11,G11,D11)</f>
        <v>0</v>
      </c>
      <c r="AI11" s="76">
        <f>SUM(AF11,AC11,Z11,W11,T11,Q11,N11,K11,H11,E11)</f>
        <v>0</v>
      </c>
      <c r="AJ11" s="78">
        <f t="shared" si="0"/>
        <v>0</v>
      </c>
    </row>
    <row r="12" spans="1:36" x14ac:dyDescent="0.25">
      <c r="A12" s="7" t="s">
        <v>46</v>
      </c>
      <c r="B12" s="8">
        <v>1</v>
      </c>
      <c r="C12" s="46">
        <v>0</v>
      </c>
      <c r="D12" s="16">
        <v>0</v>
      </c>
      <c r="E12" s="2">
        <f>$H$116*D12</f>
        <v>0</v>
      </c>
      <c r="F12" s="46">
        <v>0</v>
      </c>
      <c r="G12" s="16">
        <v>0</v>
      </c>
      <c r="H12" s="2">
        <f>$H$116*G12</f>
        <v>0</v>
      </c>
      <c r="I12" s="46">
        <v>0</v>
      </c>
      <c r="J12" s="16">
        <v>0</v>
      </c>
      <c r="K12" s="2">
        <f>$H$116*J12</f>
        <v>0</v>
      </c>
      <c r="L12" s="46">
        <v>0</v>
      </c>
      <c r="M12" s="16">
        <v>0</v>
      </c>
      <c r="N12" s="2">
        <f>$H$116*M12</f>
        <v>0</v>
      </c>
      <c r="O12" s="46">
        <v>0</v>
      </c>
      <c r="P12" s="16">
        <v>0</v>
      </c>
      <c r="Q12" s="2">
        <f>$H$116*P12</f>
        <v>0</v>
      </c>
      <c r="R12" s="46">
        <v>0</v>
      </c>
      <c r="S12" s="16">
        <v>0</v>
      </c>
      <c r="T12" s="2">
        <f>$H$116*S12</f>
        <v>0</v>
      </c>
      <c r="U12" s="46">
        <v>0</v>
      </c>
      <c r="V12" s="16">
        <v>0</v>
      </c>
      <c r="W12" s="2">
        <f>$H$116*V12</f>
        <v>0</v>
      </c>
      <c r="X12" s="46">
        <v>0</v>
      </c>
      <c r="Y12" s="16">
        <v>0</v>
      </c>
      <c r="Z12" s="2">
        <f>$H$116*Y12</f>
        <v>0</v>
      </c>
      <c r="AA12" s="46">
        <v>0</v>
      </c>
      <c r="AB12" s="16">
        <v>0</v>
      </c>
      <c r="AC12" s="2">
        <f>$H$116*AB12</f>
        <v>0</v>
      </c>
      <c r="AD12" s="46">
        <v>0</v>
      </c>
      <c r="AE12" s="16">
        <v>0</v>
      </c>
      <c r="AF12" s="63">
        <f>$H$116*AE12</f>
        <v>0</v>
      </c>
      <c r="AG12" s="46">
        <v>0</v>
      </c>
      <c r="AH12" s="16">
        <f t="shared" ref="AH12:AI16" si="12">SUM(AE12,AB12,Y12,V12,S12,P12,M12,J12,G12,D12)</f>
        <v>0</v>
      </c>
      <c r="AI12" s="67">
        <f t="shared" si="12"/>
        <v>0</v>
      </c>
      <c r="AJ12" s="79">
        <f t="shared" si="0"/>
        <v>0</v>
      </c>
    </row>
    <row r="13" spans="1:36" x14ac:dyDescent="0.25">
      <c r="A13" s="7" t="s">
        <v>46</v>
      </c>
      <c r="B13" s="8">
        <v>2</v>
      </c>
      <c r="C13" s="46">
        <v>0</v>
      </c>
      <c r="D13" s="16">
        <v>0</v>
      </c>
      <c r="E13" s="2">
        <f>$H$116*D13</f>
        <v>0</v>
      </c>
      <c r="F13" s="46">
        <v>0</v>
      </c>
      <c r="G13" s="16">
        <v>0</v>
      </c>
      <c r="H13" s="2">
        <f>$H$116*G13</f>
        <v>0</v>
      </c>
      <c r="I13" s="46">
        <v>0</v>
      </c>
      <c r="J13" s="16">
        <v>0</v>
      </c>
      <c r="K13" s="2">
        <f>$H$116*J13</f>
        <v>0</v>
      </c>
      <c r="L13" s="46">
        <v>0</v>
      </c>
      <c r="M13" s="16">
        <v>0</v>
      </c>
      <c r="N13" s="2">
        <f>$H$116*M13</f>
        <v>0</v>
      </c>
      <c r="O13" s="46">
        <v>0</v>
      </c>
      <c r="P13" s="16">
        <v>0</v>
      </c>
      <c r="Q13" s="2">
        <f>$H$116*P13</f>
        <v>0</v>
      </c>
      <c r="R13" s="46">
        <v>0</v>
      </c>
      <c r="S13" s="16">
        <v>0</v>
      </c>
      <c r="T13" s="2">
        <f>$H$116*S13</f>
        <v>0</v>
      </c>
      <c r="U13" s="46">
        <v>0</v>
      </c>
      <c r="V13" s="16">
        <v>0</v>
      </c>
      <c r="W13" s="2">
        <f>$H$116*V13</f>
        <v>0</v>
      </c>
      <c r="X13" s="46">
        <v>0</v>
      </c>
      <c r="Y13" s="16">
        <v>0</v>
      </c>
      <c r="Z13" s="2">
        <f>$H$116*Y13</f>
        <v>0</v>
      </c>
      <c r="AA13" s="46">
        <v>0</v>
      </c>
      <c r="AB13" s="16">
        <v>0</v>
      </c>
      <c r="AC13" s="2">
        <f>$H$116*AB13</f>
        <v>0</v>
      </c>
      <c r="AD13" s="46">
        <v>0</v>
      </c>
      <c r="AE13" s="16">
        <v>0</v>
      </c>
      <c r="AF13" s="63">
        <f>$H$116*AE13</f>
        <v>0</v>
      </c>
      <c r="AG13" s="46">
        <v>0</v>
      </c>
      <c r="AH13" s="16">
        <f t="shared" si="12"/>
        <v>0</v>
      </c>
      <c r="AI13" s="67">
        <f t="shared" si="12"/>
        <v>0</v>
      </c>
      <c r="AJ13" s="79">
        <f t="shared" si="0"/>
        <v>0</v>
      </c>
    </row>
    <row r="14" spans="1:36" x14ac:dyDescent="0.25">
      <c r="A14" s="7" t="s">
        <v>46</v>
      </c>
      <c r="B14" s="8">
        <v>3</v>
      </c>
      <c r="C14" s="46">
        <v>0</v>
      </c>
      <c r="D14" s="16">
        <v>0</v>
      </c>
      <c r="E14" s="2">
        <f>$H$116*D14</f>
        <v>0</v>
      </c>
      <c r="F14" s="46">
        <v>0</v>
      </c>
      <c r="G14" s="16">
        <v>0</v>
      </c>
      <c r="H14" s="2">
        <f>$H$116*G14</f>
        <v>0</v>
      </c>
      <c r="I14" s="46">
        <v>0</v>
      </c>
      <c r="J14" s="16">
        <v>0</v>
      </c>
      <c r="K14" s="2">
        <f>$H$116*J14</f>
        <v>0</v>
      </c>
      <c r="L14" s="46">
        <v>0</v>
      </c>
      <c r="M14" s="16">
        <v>0</v>
      </c>
      <c r="N14" s="2">
        <f>$H$116*M14</f>
        <v>0</v>
      </c>
      <c r="O14" s="46">
        <v>0</v>
      </c>
      <c r="P14" s="16">
        <v>0</v>
      </c>
      <c r="Q14" s="2">
        <f>$H$116*P14</f>
        <v>0</v>
      </c>
      <c r="R14" s="46">
        <v>0</v>
      </c>
      <c r="S14" s="16">
        <v>0</v>
      </c>
      <c r="T14" s="2">
        <f>$H$116*S14</f>
        <v>0</v>
      </c>
      <c r="U14" s="46">
        <v>0</v>
      </c>
      <c r="V14" s="16">
        <v>0</v>
      </c>
      <c r="W14" s="2">
        <f>$H$116*V14</f>
        <v>0</v>
      </c>
      <c r="X14" s="46">
        <v>0</v>
      </c>
      <c r="Y14" s="16">
        <v>0</v>
      </c>
      <c r="Z14" s="2">
        <f>$H$116*Y14</f>
        <v>0</v>
      </c>
      <c r="AA14" s="46">
        <v>0</v>
      </c>
      <c r="AB14" s="16">
        <v>0</v>
      </c>
      <c r="AC14" s="2">
        <f>$H$116*AB14</f>
        <v>0</v>
      </c>
      <c r="AD14" s="46">
        <v>0</v>
      </c>
      <c r="AE14" s="16">
        <v>0</v>
      </c>
      <c r="AF14" s="63">
        <f>$H$116*AE14</f>
        <v>0</v>
      </c>
      <c r="AG14" s="46">
        <v>0</v>
      </c>
      <c r="AH14" s="16">
        <f t="shared" si="12"/>
        <v>0</v>
      </c>
      <c r="AI14" s="67">
        <f t="shared" si="12"/>
        <v>0</v>
      </c>
      <c r="AJ14" s="79">
        <f t="shared" si="0"/>
        <v>0</v>
      </c>
    </row>
    <row r="15" spans="1:36" x14ac:dyDescent="0.25">
      <c r="A15" s="7" t="s">
        <v>46</v>
      </c>
      <c r="B15" s="8">
        <v>4</v>
      </c>
      <c r="C15" s="46">
        <v>0</v>
      </c>
      <c r="D15" s="16">
        <v>0</v>
      </c>
      <c r="E15" s="2">
        <f>$H$116*D15</f>
        <v>0</v>
      </c>
      <c r="F15" s="46">
        <v>0</v>
      </c>
      <c r="G15" s="16">
        <v>0</v>
      </c>
      <c r="H15" s="2">
        <f>$H$116*G15</f>
        <v>0</v>
      </c>
      <c r="I15" s="46">
        <v>0</v>
      </c>
      <c r="J15" s="16">
        <v>0</v>
      </c>
      <c r="K15" s="2">
        <f>$H$116*J15</f>
        <v>0</v>
      </c>
      <c r="L15" s="46">
        <v>0</v>
      </c>
      <c r="M15" s="16">
        <v>0</v>
      </c>
      <c r="N15" s="2">
        <f>$H$116*M15</f>
        <v>0</v>
      </c>
      <c r="O15" s="46">
        <v>0</v>
      </c>
      <c r="P15" s="16">
        <v>0</v>
      </c>
      <c r="Q15" s="2">
        <f>$H$116*P15</f>
        <v>0</v>
      </c>
      <c r="R15" s="46">
        <v>0</v>
      </c>
      <c r="S15" s="16">
        <v>0</v>
      </c>
      <c r="T15" s="2">
        <f>$H$116*S15</f>
        <v>0</v>
      </c>
      <c r="U15" s="46">
        <v>0</v>
      </c>
      <c r="V15" s="16">
        <v>0</v>
      </c>
      <c r="W15" s="2">
        <f>$H$116*V15</f>
        <v>0</v>
      </c>
      <c r="X15" s="46">
        <v>0</v>
      </c>
      <c r="Y15" s="16">
        <v>0</v>
      </c>
      <c r="Z15" s="2">
        <f>$H$116*Y15</f>
        <v>0</v>
      </c>
      <c r="AA15" s="46">
        <v>0</v>
      </c>
      <c r="AB15" s="16">
        <v>0</v>
      </c>
      <c r="AC15" s="2">
        <f>$H$116*AB15</f>
        <v>0</v>
      </c>
      <c r="AD15" s="46">
        <v>0</v>
      </c>
      <c r="AE15" s="16">
        <v>0</v>
      </c>
      <c r="AF15" s="63">
        <f>$H$116*AE15</f>
        <v>0</v>
      </c>
      <c r="AG15" s="46">
        <v>0</v>
      </c>
      <c r="AH15" s="16">
        <f t="shared" si="12"/>
        <v>0</v>
      </c>
      <c r="AI15" s="67">
        <f t="shared" si="12"/>
        <v>0</v>
      </c>
      <c r="AJ15" s="79">
        <f t="shared" si="0"/>
        <v>0</v>
      </c>
    </row>
    <row r="16" spans="1:36" ht="15.75" thickBot="1" x14ac:dyDescent="0.3">
      <c r="A16" s="32" t="s">
        <v>46</v>
      </c>
      <c r="B16" s="33">
        <v>5</v>
      </c>
      <c r="C16" s="47">
        <v>0</v>
      </c>
      <c r="D16" s="18">
        <v>0</v>
      </c>
      <c r="E16" s="3">
        <f>$H$116*D16</f>
        <v>0</v>
      </c>
      <c r="F16" s="47">
        <v>0</v>
      </c>
      <c r="G16" s="18">
        <v>0</v>
      </c>
      <c r="H16" s="3">
        <f>$H$116*G16</f>
        <v>0</v>
      </c>
      <c r="I16" s="47">
        <v>0</v>
      </c>
      <c r="J16" s="18">
        <v>0</v>
      </c>
      <c r="K16" s="3">
        <f>$H$116*J16</f>
        <v>0</v>
      </c>
      <c r="L16" s="47">
        <v>0</v>
      </c>
      <c r="M16" s="18">
        <v>0</v>
      </c>
      <c r="N16" s="3">
        <f>$H$116*M16</f>
        <v>0</v>
      </c>
      <c r="O16" s="47">
        <v>0</v>
      </c>
      <c r="P16" s="18">
        <v>0</v>
      </c>
      <c r="Q16" s="3">
        <f>$H$116*P16</f>
        <v>0</v>
      </c>
      <c r="R16" s="47">
        <v>0</v>
      </c>
      <c r="S16" s="18">
        <v>0</v>
      </c>
      <c r="T16" s="3">
        <f>$H$116*S16</f>
        <v>0</v>
      </c>
      <c r="U16" s="47">
        <v>0</v>
      </c>
      <c r="V16" s="18">
        <v>0</v>
      </c>
      <c r="W16" s="3">
        <f>$H$116*V16</f>
        <v>0</v>
      </c>
      <c r="X16" s="47">
        <v>0</v>
      </c>
      <c r="Y16" s="18">
        <v>0</v>
      </c>
      <c r="Z16" s="3">
        <f>$H$116*Y16</f>
        <v>0</v>
      </c>
      <c r="AA16" s="47">
        <v>0</v>
      </c>
      <c r="AB16" s="18">
        <v>0</v>
      </c>
      <c r="AC16" s="3">
        <f>$H$116*AB16</f>
        <v>0</v>
      </c>
      <c r="AD16" s="47">
        <v>0</v>
      </c>
      <c r="AE16" s="18">
        <v>0</v>
      </c>
      <c r="AF16" s="64">
        <f>$H$116*AE16</f>
        <v>0</v>
      </c>
      <c r="AG16" s="47">
        <v>0</v>
      </c>
      <c r="AH16" s="18">
        <f t="shared" si="12"/>
        <v>0</v>
      </c>
      <c r="AI16" s="75">
        <f t="shared" si="12"/>
        <v>0</v>
      </c>
      <c r="AJ16" s="80">
        <f t="shared" si="0"/>
        <v>0</v>
      </c>
    </row>
    <row r="17" spans="1:36" ht="16.5" thickTop="1" thickBot="1" x14ac:dyDescent="0.3">
      <c r="A17" s="34" t="s">
        <v>46</v>
      </c>
      <c r="B17" s="35" t="s">
        <v>3</v>
      </c>
      <c r="C17" s="48">
        <v>0</v>
      </c>
      <c r="D17" s="37">
        <f t="shared" ref="D17:AF17" si="13">SUM(D11:D16)</f>
        <v>0</v>
      </c>
      <c r="E17" s="4">
        <f t="shared" si="13"/>
        <v>0</v>
      </c>
      <c r="F17" s="48">
        <v>0</v>
      </c>
      <c r="G17" s="37">
        <f t="shared" ref="G17" si="14">SUM(G11:G16)</f>
        <v>0</v>
      </c>
      <c r="H17" s="4">
        <f t="shared" si="13"/>
        <v>0</v>
      </c>
      <c r="I17" s="48">
        <v>0</v>
      </c>
      <c r="J17" s="37">
        <f t="shared" ref="J17" si="15">SUM(J11:J16)</f>
        <v>0</v>
      </c>
      <c r="K17" s="4">
        <f t="shared" si="13"/>
        <v>0</v>
      </c>
      <c r="L17" s="48">
        <v>0</v>
      </c>
      <c r="M17" s="37">
        <f t="shared" ref="M17" si="16">SUM(M11:M16)</f>
        <v>0</v>
      </c>
      <c r="N17" s="4">
        <f t="shared" si="13"/>
        <v>0</v>
      </c>
      <c r="O17" s="48">
        <v>0</v>
      </c>
      <c r="P17" s="37">
        <f t="shared" ref="P17" si="17">SUM(P11:P16)</f>
        <v>0</v>
      </c>
      <c r="Q17" s="4">
        <f t="shared" si="13"/>
        <v>0</v>
      </c>
      <c r="R17" s="48">
        <v>0</v>
      </c>
      <c r="S17" s="37">
        <f t="shared" ref="S17" si="18">SUM(S11:S16)</f>
        <v>0</v>
      </c>
      <c r="T17" s="4">
        <f t="shared" si="13"/>
        <v>0</v>
      </c>
      <c r="U17" s="48">
        <v>0</v>
      </c>
      <c r="V17" s="37">
        <f t="shared" ref="V17" si="19">SUM(V11:V16)</f>
        <v>0</v>
      </c>
      <c r="W17" s="4">
        <f t="shared" si="13"/>
        <v>0</v>
      </c>
      <c r="X17" s="48">
        <v>0</v>
      </c>
      <c r="Y17" s="37">
        <f t="shared" ref="Y17" si="20">SUM(Y11:Y16)</f>
        <v>0</v>
      </c>
      <c r="Z17" s="4">
        <f t="shared" si="13"/>
        <v>0</v>
      </c>
      <c r="AA17" s="48">
        <v>0</v>
      </c>
      <c r="AB17" s="37">
        <f t="shared" ref="AB17" si="21">SUM(AB11:AB16)</f>
        <v>0</v>
      </c>
      <c r="AC17" s="4">
        <f t="shared" si="13"/>
        <v>0</v>
      </c>
      <c r="AD17" s="48">
        <v>0</v>
      </c>
      <c r="AE17" s="37">
        <f t="shared" ref="AE17" si="22">SUM(AE11:AE16)</f>
        <v>0</v>
      </c>
      <c r="AF17" s="65">
        <f t="shared" si="13"/>
        <v>0</v>
      </c>
      <c r="AG17" s="48">
        <v>0</v>
      </c>
      <c r="AH17" s="37">
        <f>SUM(AH11:AH16)</f>
        <v>0</v>
      </c>
      <c r="AI17" s="77">
        <f>SUM(AI11:AI16)</f>
        <v>0</v>
      </c>
      <c r="AJ17" s="81">
        <f t="shared" si="0"/>
        <v>0</v>
      </c>
    </row>
    <row r="18" spans="1:36" x14ac:dyDescent="0.25">
      <c r="A18" s="5" t="s">
        <v>68</v>
      </c>
      <c r="B18" s="6" t="s">
        <v>2</v>
      </c>
      <c r="C18" s="45">
        <v>0</v>
      </c>
      <c r="D18" s="36">
        <v>0</v>
      </c>
      <c r="E18" s="1">
        <f>($H$116*D18)*0.5</f>
        <v>0</v>
      </c>
      <c r="F18" s="45">
        <v>0</v>
      </c>
      <c r="G18" s="36">
        <v>0</v>
      </c>
      <c r="H18" s="1">
        <f>($H$116*G18)*0.5</f>
        <v>0</v>
      </c>
      <c r="I18" s="45">
        <v>0</v>
      </c>
      <c r="J18" s="36">
        <v>0</v>
      </c>
      <c r="K18" s="1">
        <f>($H$116*J18)*0.5</f>
        <v>0</v>
      </c>
      <c r="L18" s="45">
        <v>0</v>
      </c>
      <c r="M18" s="36">
        <v>0</v>
      </c>
      <c r="N18" s="1">
        <f>($H$116*M18)*0.5</f>
        <v>0</v>
      </c>
      <c r="O18" s="45">
        <v>0</v>
      </c>
      <c r="P18" s="36">
        <v>0</v>
      </c>
      <c r="Q18" s="1">
        <f>($H$116*P18)*0.5</f>
        <v>0</v>
      </c>
      <c r="R18" s="45">
        <v>0</v>
      </c>
      <c r="S18" s="36">
        <v>0</v>
      </c>
      <c r="T18" s="1">
        <f>($H$116*S18)*0.5</f>
        <v>0</v>
      </c>
      <c r="U18" s="45">
        <v>0</v>
      </c>
      <c r="V18" s="36">
        <v>0</v>
      </c>
      <c r="W18" s="1">
        <f>($H$116*V18)*0.5</f>
        <v>0</v>
      </c>
      <c r="X18" s="45">
        <v>0</v>
      </c>
      <c r="Y18" s="36">
        <v>0</v>
      </c>
      <c r="Z18" s="1">
        <f>($H$116*Y18)*0.5</f>
        <v>0</v>
      </c>
      <c r="AA18" s="45">
        <v>0</v>
      </c>
      <c r="AB18" s="36">
        <v>0</v>
      </c>
      <c r="AC18" s="1">
        <f>($H$116*AB18)*0.5</f>
        <v>0</v>
      </c>
      <c r="AD18" s="45">
        <v>0</v>
      </c>
      <c r="AE18" s="36">
        <v>0</v>
      </c>
      <c r="AF18" s="62">
        <f>($H$116*AE18)*0.5</f>
        <v>0</v>
      </c>
      <c r="AG18" s="45">
        <v>0</v>
      </c>
      <c r="AH18" s="36">
        <f>SUM(AE18,AB18,Y18,V18,S18,P18,M18,J18,G18,D18)</f>
        <v>0</v>
      </c>
      <c r="AI18" s="76">
        <f>SUM(AF18,AC18,Z18,W18,T18,Q18,N18,K18,H18,E18)</f>
        <v>0</v>
      </c>
      <c r="AJ18" s="78">
        <f t="shared" si="0"/>
        <v>0</v>
      </c>
    </row>
    <row r="19" spans="1:36" x14ac:dyDescent="0.25">
      <c r="A19" s="7" t="s">
        <v>68</v>
      </c>
      <c r="B19" s="8">
        <v>1</v>
      </c>
      <c r="C19" s="46">
        <v>0</v>
      </c>
      <c r="D19" s="16">
        <v>0</v>
      </c>
      <c r="E19" s="2">
        <f>$H$116*D19</f>
        <v>0</v>
      </c>
      <c r="F19" s="46">
        <v>0</v>
      </c>
      <c r="G19" s="16">
        <v>0</v>
      </c>
      <c r="H19" s="2">
        <f>$H$116*G19</f>
        <v>0</v>
      </c>
      <c r="I19" s="46">
        <v>0</v>
      </c>
      <c r="J19" s="16">
        <v>0</v>
      </c>
      <c r="K19" s="2">
        <f>$H$116*J19</f>
        <v>0</v>
      </c>
      <c r="L19" s="46">
        <v>0</v>
      </c>
      <c r="M19" s="16">
        <v>0</v>
      </c>
      <c r="N19" s="2">
        <f>$H$116*M19</f>
        <v>0</v>
      </c>
      <c r="O19" s="46">
        <v>0</v>
      </c>
      <c r="P19" s="16">
        <v>0</v>
      </c>
      <c r="Q19" s="2">
        <f>$H$116*P19</f>
        <v>0</v>
      </c>
      <c r="R19" s="46">
        <v>0</v>
      </c>
      <c r="S19" s="16">
        <v>0</v>
      </c>
      <c r="T19" s="2">
        <f>$H$116*S19</f>
        <v>0</v>
      </c>
      <c r="U19" s="46">
        <v>0</v>
      </c>
      <c r="V19" s="16">
        <v>0</v>
      </c>
      <c r="W19" s="2">
        <f>$H$116*V19</f>
        <v>0</v>
      </c>
      <c r="X19" s="46">
        <v>0</v>
      </c>
      <c r="Y19" s="16">
        <v>0</v>
      </c>
      <c r="Z19" s="2">
        <f>$H$116*Y19</f>
        <v>0</v>
      </c>
      <c r="AA19" s="46">
        <v>0</v>
      </c>
      <c r="AB19" s="16">
        <v>0</v>
      </c>
      <c r="AC19" s="2">
        <f>$H$116*AB19</f>
        <v>0</v>
      </c>
      <c r="AD19" s="46">
        <v>0</v>
      </c>
      <c r="AE19" s="16">
        <v>0</v>
      </c>
      <c r="AF19" s="63">
        <f>$H$116*AE19</f>
        <v>0</v>
      </c>
      <c r="AG19" s="46">
        <v>0</v>
      </c>
      <c r="AH19" s="16">
        <f t="shared" ref="AH19:AI23" si="23">SUM(AE19,AB19,Y19,V19,S19,P19,M19,J19,G19,D19)</f>
        <v>0</v>
      </c>
      <c r="AI19" s="67">
        <f t="shared" si="23"/>
        <v>0</v>
      </c>
      <c r="AJ19" s="79">
        <f t="shared" si="0"/>
        <v>0</v>
      </c>
    </row>
    <row r="20" spans="1:36" x14ac:dyDescent="0.25">
      <c r="A20" s="7" t="s">
        <v>68</v>
      </c>
      <c r="B20" s="8">
        <v>2</v>
      </c>
      <c r="C20" s="46">
        <v>0</v>
      </c>
      <c r="D20" s="16">
        <v>0</v>
      </c>
      <c r="E20" s="2">
        <f>$H$116*D20</f>
        <v>0</v>
      </c>
      <c r="F20" s="46">
        <v>0</v>
      </c>
      <c r="G20" s="16">
        <v>0</v>
      </c>
      <c r="H20" s="2">
        <f>$H$116*G20</f>
        <v>0</v>
      </c>
      <c r="I20" s="46">
        <v>0</v>
      </c>
      <c r="J20" s="16">
        <v>0</v>
      </c>
      <c r="K20" s="2">
        <f>$H$116*J20</f>
        <v>0</v>
      </c>
      <c r="L20" s="46">
        <v>0</v>
      </c>
      <c r="M20" s="16">
        <v>0</v>
      </c>
      <c r="N20" s="2">
        <f>$H$116*M20</f>
        <v>0</v>
      </c>
      <c r="O20" s="46">
        <v>0</v>
      </c>
      <c r="P20" s="16">
        <v>0</v>
      </c>
      <c r="Q20" s="2">
        <f>$H$116*P20</f>
        <v>0</v>
      </c>
      <c r="R20" s="46">
        <v>0</v>
      </c>
      <c r="S20" s="16">
        <v>0</v>
      </c>
      <c r="T20" s="2">
        <f>$H$116*S20</f>
        <v>0</v>
      </c>
      <c r="U20" s="46">
        <v>0</v>
      </c>
      <c r="V20" s="16">
        <v>0</v>
      </c>
      <c r="W20" s="2">
        <f>$H$116*V20</f>
        <v>0</v>
      </c>
      <c r="X20" s="46">
        <v>0</v>
      </c>
      <c r="Y20" s="16">
        <v>0</v>
      </c>
      <c r="Z20" s="2">
        <f>$H$116*Y20</f>
        <v>0</v>
      </c>
      <c r="AA20" s="46">
        <v>0</v>
      </c>
      <c r="AB20" s="16">
        <v>0</v>
      </c>
      <c r="AC20" s="2">
        <f>$H$116*AB20</f>
        <v>0</v>
      </c>
      <c r="AD20" s="46">
        <v>0</v>
      </c>
      <c r="AE20" s="16">
        <v>0</v>
      </c>
      <c r="AF20" s="63">
        <f>$H$116*AE20</f>
        <v>0</v>
      </c>
      <c r="AG20" s="46">
        <v>0</v>
      </c>
      <c r="AH20" s="16">
        <f t="shared" si="23"/>
        <v>0</v>
      </c>
      <c r="AI20" s="67">
        <f t="shared" si="23"/>
        <v>0</v>
      </c>
      <c r="AJ20" s="79">
        <f t="shared" si="0"/>
        <v>0</v>
      </c>
    </row>
    <row r="21" spans="1:36" x14ac:dyDescent="0.25">
      <c r="A21" s="7" t="s">
        <v>68</v>
      </c>
      <c r="B21" s="8">
        <v>3</v>
      </c>
      <c r="C21" s="46">
        <v>0</v>
      </c>
      <c r="D21" s="16">
        <v>0</v>
      </c>
      <c r="E21" s="2">
        <f>$H$116*D21</f>
        <v>0</v>
      </c>
      <c r="F21" s="46">
        <v>0</v>
      </c>
      <c r="G21" s="16">
        <v>0</v>
      </c>
      <c r="H21" s="2">
        <f>$H$116*G21</f>
        <v>0</v>
      </c>
      <c r="I21" s="46">
        <v>0</v>
      </c>
      <c r="J21" s="16">
        <v>0</v>
      </c>
      <c r="K21" s="2">
        <f>$H$116*J21</f>
        <v>0</v>
      </c>
      <c r="L21" s="46">
        <v>0</v>
      </c>
      <c r="M21" s="16">
        <v>0</v>
      </c>
      <c r="N21" s="2">
        <f>$H$116*M21</f>
        <v>0</v>
      </c>
      <c r="O21" s="46">
        <v>0</v>
      </c>
      <c r="P21" s="16">
        <v>0</v>
      </c>
      <c r="Q21" s="2">
        <f>$H$116*P21</f>
        <v>0</v>
      </c>
      <c r="R21" s="46">
        <v>0</v>
      </c>
      <c r="S21" s="16">
        <v>0</v>
      </c>
      <c r="T21" s="2">
        <f>$H$116*S21</f>
        <v>0</v>
      </c>
      <c r="U21" s="46">
        <v>0</v>
      </c>
      <c r="V21" s="16">
        <v>0</v>
      </c>
      <c r="W21" s="2">
        <f>$H$116*V21</f>
        <v>0</v>
      </c>
      <c r="X21" s="46">
        <v>0</v>
      </c>
      <c r="Y21" s="16">
        <v>0</v>
      </c>
      <c r="Z21" s="2">
        <f>$H$116*Y21</f>
        <v>0</v>
      </c>
      <c r="AA21" s="46">
        <v>0</v>
      </c>
      <c r="AB21" s="16">
        <v>0</v>
      </c>
      <c r="AC21" s="2">
        <f>$H$116*AB21</f>
        <v>0</v>
      </c>
      <c r="AD21" s="46">
        <v>0</v>
      </c>
      <c r="AE21" s="16">
        <v>0</v>
      </c>
      <c r="AF21" s="63">
        <f>$H$116*AE21</f>
        <v>0</v>
      </c>
      <c r="AG21" s="46">
        <v>0</v>
      </c>
      <c r="AH21" s="16">
        <f t="shared" si="23"/>
        <v>0</v>
      </c>
      <c r="AI21" s="67">
        <f t="shared" si="23"/>
        <v>0</v>
      </c>
      <c r="AJ21" s="79">
        <f t="shared" si="0"/>
        <v>0</v>
      </c>
    </row>
    <row r="22" spans="1:36" x14ac:dyDescent="0.25">
      <c r="A22" s="7" t="s">
        <v>68</v>
      </c>
      <c r="B22" s="8">
        <v>4</v>
      </c>
      <c r="C22" s="46">
        <v>0</v>
      </c>
      <c r="D22" s="16">
        <v>0</v>
      </c>
      <c r="E22" s="2">
        <f>$H$116*D22</f>
        <v>0</v>
      </c>
      <c r="F22" s="46">
        <v>0</v>
      </c>
      <c r="G22" s="16">
        <v>0</v>
      </c>
      <c r="H22" s="2">
        <f>$H$116*G22</f>
        <v>0</v>
      </c>
      <c r="I22" s="46">
        <v>0</v>
      </c>
      <c r="J22" s="16">
        <v>0</v>
      </c>
      <c r="K22" s="2">
        <f>$H$116*J22</f>
        <v>0</v>
      </c>
      <c r="L22" s="46">
        <v>0</v>
      </c>
      <c r="M22" s="16">
        <v>0</v>
      </c>
      <c r="N22" s="2">
        <f>$H$116*M22</f>
        <v>0</v>
      </c>
      <c r="O22" s="46">
        <v>0</v>
      </c>
      <c r="P22" s="16">
        <v>0</v>
      </c>
      <c r="Q22" s="2">
        <f>$H$116*P22</f>
        <v>0</v>
      </c>
      <c r="R22" s="46">
        <v>0</v>
      </c>
      <c r="S22" s="16">
        <v>0</v>
      </c>
      <c r="T22" s="2">
        <f>$H$116*S22</f>
        <v>0</v>
      </c>
      <c r="U22" s="46">
        <v>0</v>
      </c>
      <c r="V22" s="16">
        <v>0</v>
      </c>
      <c r="W22" s="2">
        <f>$H$116*V22</f>
        <v>0</v>
      </c>
      <c r="X22" s="46">
        <v>0</v>
      </c>
      <c r="Y22" s="16">
        <v>0</v>
      </c>
      <c r="Z22" s="2">
        <f>$H$116*Y22</f>
        <v>0</v>
      </c>
      <c r="AA22" s="46">
        <v>0</v>
      </c>
      <c r="AB22" s="16">
        <v>0</v>
      </c>
      <c r="AC22" s="2">
        <f>$H$116*AB22</f>
        <v>0</v>
      </c>
      <c r="AD22" s="46">
        <v>0</v>
      </c>
      <c r="AE22" s="16">
        <v>0</v>
      </c>
      <c r="AF22" s="63">
        <f>$H$116*AE22</f>
        <v>0</v>
      </c>
      <c r="AG22" s="46">
        <v>0</v>
      </c>
      <c r="AH22" s="16">
        <f t="shared" si="23"/>
        <v>0</v>
      </c>
      <c r="AI22" s="67">
        <f t="shared" si="23"/>
        <v>0</v>
      </c>
      <c r="AJ22" s="79">
        <f t="shared" si="0"/>
        <v>0</v>
      </c>
    </row>
    <row r="23" spans="1:36" ht="15.75" thickBot="1" x14ac:dyDescent="0.3">
      <c r="A23" s="32" t="s">
        <v>68</v>
      </c>
      <c r="B23" s="33">
        <v>5</v>
      </c>
      <c r="C23" s="47">
        <v>0</v>
      </c>
      <c r="D23" s="18">
        <v>0</v>
      </c>
      <c r="E23" s="3">
        <f>$H$116*D23</f>
        <v>0</v>
      </c>
      <c r="F23" s="47">
        <v>0</v>
      </c>
      <c r="G23" s="18">
        <v>0</v>
      </c>
      <c r="H23" s="3">
        <f>$H$116*G23</f>
        <v>0</v>
      </c>
      <c r="I23" s="47">
        <v>0</v>
      </c>
      <c r="J23" s="18">
        <v>0</v>
      </c>
      <c r="K23" s="3">
        <f>$H$116*J23</f>
        <v>0</v>
      </c>
      <c r="L23" s="47">
        <v>0</v>
      </c>
      <c r="M23" s="18">
        <v>0</v>
      </c>
      <c r="N23" s="3">
        <f>$H$116*M23</f>
        <v>0</v>
      </c>
      <c r="O23" s="47">
        <v>0</v>
      </c>
      <c r="P23" s="18">
        <v>0</v>
      </c>
      <c r="Q23" s="3">
        <f>$H$116*P23</f>
        <v>0</v>
      </c>
      <c r="R23" s="47">
        <v>0</v>
      </c>
      <c r="S23" s="18">
        <v>0</v>
      </c>
      <c r="T23" s="3">
        <f>$H$116*S23</f>
        <v>0</v>
      </c>
      <c r="U23" s="47">
        <v>0</v>
      </c>
      <c r="V23" s="18">
        <v>0</v>
      </c>
      <c r="W23" s="3">
        <f>$H$116*V23</f>
        <v>0</v>
      </c>
      <c r="X23" s="47">
        <v>0</v>
      </c>
      <c r="Y23" s="18">
        <v>0</v>
      </c>
      <c r="Z23" s="3">
        <f>$H$116*Y23</f>
        <v>0</v>
      </c>
      <c r="AA23" s="47">
        <v>0</v>
      </c>
      <c r="AB23" s="18">
        <v>0</v>
      </c>
      <c r="AC23" s="3">
        <f>$H$116*AB23</f>
        <v>0</v>
      </c>
      <c r="AD23" s="47">
        <v>0</v>
      </c>
      <c r="AE23" s="18">
        <v>0</v>
      </c>
      <c r="AF23" s="64">
        <f>$H$116*AE23</f>
        <v>0</v>
      </c>
      <c r="AG23" s="47">
        <v>0</v>
      </c>
      <c r="AH23" s="18">
        <f t="shared" si="23"/>
        <v>0</v>
      </c>
      <c r="AI23" s="75">
        <f t="shared" si="23"/>
        <v>0</v>
      </c>
      <c r="AJ23" s="80">
        <f t="shared" si="0"/>
        <v>0</v>
      </c>
    </row>
    <row r="24" spans="1:36" ht="16.5" thickTop="1" thickBot="1" x14ac:dyDescent="0.3">
      <c r="A24" s="34" t="s">
        <v>68</v>
      </c>
      <c r="B24" s="35" t="s">
        <v>3</v>
      </c>
      <c r="C24" s="48">
        <v>0</v>
      </c>
      <c r="D24" s="37">
        <f t="shared" ref="D24:E24" si="24">SUM(D18:D23)</f>
        <v>0</v>
      </c>
      <c r="E24" s="4">
        <f t="shared" si="24"/>
        <v>0</v>
      </c>
      <c r="F24" s="48">
        <v>0</v>
      </c>
      <c r="G24" s="37">
        <f t="shared" ref="G24" si="25">SUM(G18:G23)</f>
        <v>0</v>
      </c>
      <c r="H24" s="4">
        <f t="shared" ref="H24" si="26">SUM(H18:H23)</f>
        <v>0</v>
      </c>
      <c r="I24" s="48">
        <v>0</v>
      </c>
      <c r="J24" s="37">
        <f t="shared" ref="J24" si="27">SUM(J18:J23)</f>
        <v>0</v>
      </c>
      <c r="K24" s="4">
        <f t="shared" ref="K24" si="28">SUM(K18:K23)</f>
        <v>0</v>
      </c>
      <c r="L24" s="48">
        <v>0</v>
      </c>
      <c r="M24" s="37">
        <f t="shared" ref="M24" si="29">SUM(M18:M23)</f>
        <v>0</v>
      </c>
      <c r="N24" s="4">
        <f t="shared" ref="N24" si="30">SUM(N18:N23)</f>
        <v>0</v>
      </c>
      <c r="O24" s="48">
        <v>0</v>
      </c>
      <c r="P24" s="37">
        <f t="shared" ref="P24" si="31">SUM(P18:P23)</f>
        <v>0</v>
      </c>
      <c r="Q24" s="4">
        <f t="shared" ref="Q24" si="32">SUM(Q18:Q23)</f>
        <v>0</v>
      </c>
      <c r="R24" s="48">
        <v>0</v>
      </c>
      <c r="S24" s="37">
        <f t="shared" ref="S24" si="33">SUM(S18:S23)</f>
        <v>0</v>
      </c>
      <c r="T24" s="4">
        <f t="shared" ref="T24" si="34">SUM(T18:T23)</f>
        <v>0</v>
      </c>
      <c r="U24" s="48">
        <v>0</v>
      </c>
      <c r="V24" s="37">
        <f t="shared" ref="V24" si="35">SUM(V18:V23)</f>
        <v>0</v>
      </c>
      <c r="W24" s="4">
        <f t="shared" ref="W24" si="36">SUM(W18:W23)</f>
        <v>0</v>
      </c>
      <c r="X24" s="48">
        <v>0</v>
      </c>
      <c r="Y24" s="37">
        <f t="shared" ref="Y24" si="37">SUM(Y18:Y23)</f>
        <v>0</v>
      </c>
      <c r="Z24" s="4">
        <f t="shared" ref="Z24" si="38">SUM(Z18:Z23)</f>
        <v>0</v>
      </c>
      <c r="AA24" s="48">
        <v>0</v>
      </c>
      <c r="AB24" s="37">
        <f t="shared" ref="AB24" si="39">SUM(AB18:AB23)</f>
        <v>0</v>
      </c>
      <c r="AC24" s="4">
        <f t="shared" ref="AC24" si="40">SUM(AC18:AC23)</f>
        <v>0</v>
      </c>
      <c r="AD24" s="48">
        <v>0</v>
      </c>
      <c r="AE24" s="37">
        <f t="shared" ref="AE24" si="41">SUM(AE18:AE23)</f>
        <v>0</v>
      </c>
      <c r="AF24" s="65">
        <f t="shared" ref="AF24" si="42">SUM(AF18:AF23)</f>
        <v>0</v>
      </c>
      <c r="AG24" s="48">
        <v>0</v>
      </c>
      <c r="AH24" s="37">
        <f>SUM(AH18:AH23)</f>
        <v>0</v>
      </c>
      <c r="AI24" s="77">
        <f>SUM(AI18:AI23)</f>
        <v>0</v>
      </c>
      <c r="AJ24" s="81">
        <f t="shared" si="0"/>
        <v>0</v>
      </c>
    </row>
    <row r="25" spans="1:36" x14ac:dyDescent="0.25">
      <c r="A25" s="5" t="s">
        <v>47</v>
      </c>
      <c r="B25" s="6" t="s">
        <v>2</v>
      </c>
      <c r="C25" s="45">
        <v>0</v>
      </c>
      <c r="D25" s="36">
        <v>0</v>
      </c>
      <c r="E25" s="1">
        <f>($H$116*D25)*0.5</f>
        <v>0</v>
      </c>
      <c r="F25" s="45">
        <v>0</v>
      </c>
      <c r="G25" s="36">
        <v>0</v>
      </c>
      <c r="H25" s="1">
        <f>($H$116*G25)*0.5</f>
        <v>0</v>
      </c>
      <c r="I25" s="45">
        <v>0</v>
      </c>
      <c r="J25" s="36">
        <v>0</v>
      </c>
      <c r="K25" s="1">
        <f>($H$116*J25)*0.5</f>
        <v>0</v>
      </c>
      <c r="L25" s="45">
        <v>0</v>
      </c>
      <c r="M25" s="36">
        <v>0</v>
      </c>
      <c r="N25" s="1">
        <f>($H$116*M25)*0.5</f>
        <v>0</v>
      </c>
      <c r="O25" s="45">
        <v>0</v>
      </c>
      <c r="P25" s="36">
        <v>0</v>
      </c>
      <c r="Q25" s="1">
        <f>($H$116*P25)*0.5</f>
        <v>0</v>
      </c>
      <c r="R25" s="45">
        <v>0</v>
      </c>
      <c r="S25" s="36">
        <v>0</v>
      </c>
      <c r="T25" s="1">
        <f>($H$116*S25)*0.5</f>
        <v>0</v>
      </c>
      <c r="U25" s="45">
        <v>0</v>
      </c>
      <c r="V25" s="36">
        <v>0</v>
      </c>
      <c r="W25" s="1">
        <f>($H$116*V25)*0.5</f>
        <v>0</v>
      </c>
      <c r="X25" s="45">
        <v>0</v>
      </c>
      <c r="Y25" s="36">
        <v>0</v>
      </c>
      <c r="Z25" s="1">
        <f>($H$116*Y25)*0.5</f>
        <v>0</v>
      </c>
      <c r="AA25" s="45">
        <v>0</v>
      </c>
      <c r="AB25" s="36">
        <v>0</v>
      </c>
      <c r="AC25" s="1">
        <f>($H$116*AB25)*0.5</f>
        <v>0</v>
      </c>
      <c r="AD25" s="45">
        <v>0</v>
      </c>
      <c r="AE25" s="36">
        <v>0</v>
      </c>
      <c r="AF25" s="62">
        <f>($H$116*AE25)*0.5</f>
        <v>0</v>
      </c>
      <c r="AG25" s="45">
        <v>0</v>
      </c>
      <c r="AH25" s="36">
        <f>SUM(AE25,AB25,Y25,V25,S25,P25,M25,J25,G25,D25)</f>
        <v>0</v>
      </c>
      <c r="AI25" s="76">
        <f>SUM(AF25,AC25,Z25,W25,T25,Q25,N25,K25,H25,E25)</f>
        <v>0</v>
      </c>
      <c r="AJ25" s="78">
        <f t="shared" si="0"/>
        <v>0</v>
      </c>
    </row>
    <row r="26" spans="1:36" x14ac:dyDescent="0.25">
      <c r="A26" s="7" t="s">
        <v>47</v>
      </c>
      <c r="B26" s="8">
        <v>1</v>
      </c>
      <c r="C26" s="46">
        <v>0</v>
      </c>
      <c r="D26" s="16">
        <v>0</v>
      </c>
      <c r="E26" s="2">
        <f>$H$116*D26</f>
        <v>0</v>
      </c>
      <c r="F26" s="46">
        <v>0</v>
      </c>
      <c r="G26" s="16">
        <v>0</v>
      </c>
      <c r="H26" s="2">
        <f>$H$116*G26</f>
        <v>0</v>
      </c>
      <c r="I26" s="46">
        <v>0</v>
      </c>
      <c r="J26" s="16">
        <v>0</v>
      </c>
      <c r="K26" s="2">
        <f>$H$116*J26</f>
        <v>0</v>
      </c>
      <c r="L26" s="46">
        <v>0</v>
      </c>
      <c r="M26" s="16">
        <v>0</v>
      </c>
      <c r="N26" s="2">
        <f>$H$116*M26</f>
        <v>0</v>
      </c>
      <c r="O26" s="46">
        <v>0</v>
      </c>
      <c r="P26" s="16">
        <v>0</v>
      </c>
      <c r="Q26" s="2">
        <f>$H$116*P26</f>
        <v>0</v>
      </c>
      <c r="R26" s="46">
        <v>0</v>
      </c>
      <c r="S26" s="16">
        <v>0</v>
      </c>
      <c r="T26" s="2">
        <f>$H$116*S26</f>
        <v>0</v>
      </c>
      <c r="U26" s="46">
        <v>0</v>
      </c>
      <c r="V26" s="16">
        <v>0</v>
      </c>
      <c r="W26" s="2">
        <f>$H$116*V26</f>
        <v>0</v>
      </c>
      <c r="X26" s="46">
        <v>0</v>
      </c>
      <c r="Y26" s="16">
        <v>0</v>
      </c>
      <c r="Z26" s="2">
        <f>$H$116*Y26</f>
        <v>0</v>
      </c>
      <c r="AA26" s="46">
        <v>0</v>
      </c>
      <c r="AB26" s="16">
        <v>0</v>
      </c>
      <c r="AC26" s="2">
        <f>$H$116*AB26</f>
        <v>0</v>
      </c>
      <c r="AD26" s="46">
        <v>0</v>
      </c>
      <c r="AE26" s="16">
        <v>0</v>
      </c>
      <c r="AF26" s="63">
        <f>$H$116*AE26</f>
        <v>0</v>
      </c>
      <c r="AG26" s="46">
        <v>0</v>
      </c>
      <c r="AH26" s="16">
        <f t="shared" ref="AH26:AI30" si="43">SUM(AE26,AB26,Y26,V26,S26,P26,M26,J26,G26,D26)</f>
        <v>0</v>
      </c>
      <c r="AI26" s="67">
        <f t="shared" si="43"/>
        <v>0</v>
      </c>
      <c r="AJ26" s="79">
        <f t="shared" si="0"/>
        <v>0</v>
      </c>
    </row>
    <row r="27" spans="1:36" x14ac:dyDescent="0.25">
      <c r="A27" s="7" t="s">
        <v>47</v>
      </c>
      <c r="B27" s="8">
        <v>2</v>
      </c>
      <c r="C27" s="46">
        <v>0</v>
      </c>
      <c r="D27" s="16">
        <v>0</v>
      </c>
      <c r="E27" s="2">
        <f>$H$116*D27</f>
        <v>0</v>
      </c>
      <c r="F27" s="46">
        <v>0</v>
      </c>
      <c r="G27" s="16">
        <v>0</v>
      </c>
      <c r="H27" s="2">
        <f>$H$116*G27</f>
        <v>0</v>
      </c>
      <c r="I27" s="46">
        <v>0</v>
      </c>
      <c r="J27" s="16">
        <v>0</v>
      </c>
      <c r="K27" s="2">
        <f>$H$116*J27</f>
        <v>0</v>
      </c>
      <c r="L27" s="46">
        <v>0</v>
      </c>
      <c r="M27" s="16">
        <v>0</v>
      </c>
      <c r="N27" s="2">
        <f>$H$116*M27</f>
        <v>0</v>
      </c>
      <c r="O27" s="46">
        <v>0</v>
      </c>
      <c r="P27" s="16">
        <v>0</v>
      </c>
      <c r="Q27" s="2">
        <f>$H$116*P27</f>
        <v>0</v>
      </c>
      <c r="R27" s="46">
        <v>0</v>
      </c>
      <c r="S27" s="16">
        <v>0</v>
      </c>
      <c r="T27" s="2">
        <f>$H$116*S27</f>
        <v>0</v>
      </c>
      <c r="U27" s="46">
        <v>0</v>
      </c>
      <c r="V27" s="16">
        <v>0</v>
      </c>
      <c r="W27" s="2">
        <f>$H$116*V27</f>
        <v>0</v>
      </c>
      <c r="X27" s="46">
        <v>0</v>
      </c>
      <c r="Y27" s="16">
        <v>0</v>
      </c>
      <c r="Z27" s="2">
        <f>$H$116*Y27</f>
        <v>0</v>
      </c>
      <c r="AA27" s="46">
        <v>0</v>
      </c>
      <c r="AB27" s="16">
        <v>0</v>
      </c>
      <c r="AC27" s="2">
        <f>$H$116*AB27</f>
        <v>0</v>
      </c>
      <c r="AD27" s="46">
        <v>0</v>
      </c>
      <c r="AE27" s="16">
        <v>0</v>
      </c>
      <c r="AF27" s="63">
        <f>$H$116*AE27</f>
        <v>0</v>
      </c>
      <c r="AG27" s="46">
        <v>0</v>
      </c>
      <c r="AH27" s="16">
        <f t="shared" si="43"/>
        <v>0</v>
      </c>
      <c r="AI27" s="67">
        <f t="shared" si="43"/>
        <v>0</v>
      </c>
      <c r="AJ27" s="79">
        <f t="shared" si="0"/>
        <v>0</v>
      </c>
    </row>
    <row r="28" spans="1:36" x14ac:dyDescent="0.25">
      <c r="A28" s="7" t="s">
        <v>47</v>
      </c>
      <c r="B28" s="8">
        <v>3</v>
      </c>
      <c r="C28" s="46">
        <v>0</v>
      </c>
      <c r="D28" s="16">
        <v>0</v>
      </c>
      <c r="E28" s="2">
        <f>$H$116*D28</f>
        <v>0</v>
      </c>
      <c r="F28" s="46">
        <v>0</v>
      </c>
      <c r="G28" s="16">
        <v>0</v>
      </c>
      <c r="H28" s="2">
        <f>$H$116*G28</f>
        <v>0</v>
      </c>
      <c r="I28" s="46">
        <v>0</v>
      </c>
      <c r="J28" s="16">
        <v>0</v>
      </c>
      <c r="K28" s="2">
        <f>$H$116*J28</f>
        <v>0</v>
      </c>
      <c r="L28" s="46">
        <v>0</v>
      </c>
      <c r="M28" s="16">
        <v>0</v>
      </c>
      <c r="N28" s="2">
        <f>$H$116*M28</f>
        <v>0</v>
      </c>
      <c r="O28" s="46">
        <v>0</v>
      </c>
      <c r="P28" s="16">
        <v>0</v>
      </c>
      <c r="Q28" s="2">
        <f>$H$116*P28</f>
        <v>0</v>
      </c>
      <c r="R28" s="46">
        <v>0</v>
      </c>
      <c r="S28" s="16">
        <v>0</v>
      </c>
      <c r="T28" s="2">
        <f>$H$116*S28</f>
        <v>0</v>
      </c>
      <c r="U28" s="46">
        <v>0</v>
      </c>
      <c r="V28" s="16">
        <v>0</v>
      </c>
      <c r="W28" s="2">
        <f>$H$116*V28</f>
        <v>0</v>
      </c>
      <c r="X28" s="46">
        <v>0</v>
      </c>
      <c r="Y28" s="16">
        <v>0</v>
      </c>
      <c r="Z28" s="2">
        <f>$H$116*Y28</f>
        <v>0</v>
      </c>
      <c r="AA28" s="46">
        <v>0</v>
      </c>
      <c r="AB28" s="16">
        <v>0</v>
      </c>
      <c r="AC28" s="2">
        <f>$H$116*AB28</f>
        <v>0</v>
      </c>
      <c r="AD28" s="46">
        <v>0</v>
      </c>
      <c r="AE28" s="16">
        <v>0</v>
      </c>
      <c r="AF28" s="63">
        <f>$H$116*AE28</f>
        <v>0</v>
      </c>
      <c r="AG28" s="46">
        <v>0</v>
      </c>
      <c r="AH28" s="16">
        <f t="shared" si="43"/>
        <v>0</v>
      </c>
      <c r="AI28" s="67">
        <f t="shared" si="43"/>
        <v>0</v>
      </c>
      <c r="AJ28" s="79">
        <f t="shared" si="0"/>
        <v>0</v>
      </c>
    </row>
    <row r="29" spans="1:36" x14ac:dyDescent="0.25">
      <c r="A29" s="7" t="s">
        <v>47</v>
      </c>
      <c r="B29" s="8">
        <v>4</v>
      </c>
      <c r="C29" s="46">
        <v>0</v>
      </c>
      <c r="D29" s="16">
        <v>0</v>
      </c>
      <c r="E29" s="2">
        <f>$H$116*D29</f>
        <v>0</v>
      </c>
      <c r="F29" s="46">
        <v>0</v>
      </c>
      <c r="G29" s="16">
        <v>0</v>
      </c>
      <c r="H29" s="2">
        <f>$H$116*G29</f>
        <v>0</v>
      </c>
      <c r="I29" s="46">
        <v>0</v>
      </c>
      <c r="J29" s="16">
        <v>0</v>
      </c>
      <c r="K29" s="2">
        <f>$H$116*J29</f>
        <v>0</v>
      </c>
      <c r="L29" s="46">
        <v>0</v>
      </c>
      <c r="M29" s="16">
        <v>0</v>
      </c>
      <c r="N29" s="2">
        <f>$H$116*M29</f>
        <v>0</v>
      </c>
      <c r="O29" s="46">
        <v>0</v>
      </c>
      <c r="P29" s="16">
        <v>0</v>
      </c>
      <c r="Q29" s="2">
        <f>$H$116*P29</f>
        <v>0</v>
      </c>
      <c r="R29" s="46">
        <v>0</v>
      </c>
      <c r="S29" s="16">
        <v>0</v>
      </c>
      <c r="T29" s="2">
        <f>$H$116*S29</f>
        <v>0</v>
      </c>
      <c r="U29" s="46">
        <v>0</v>
      </c>
      <c r="V29" s="16">
        <v>0</v>
      </c>
      <c r="W29" s="2">
        <f>$H$116*V29</f>
        <v>0</v>
      </c>
      <c r="X29" s="46">
        <v>0</v>
      </c>
      <c r="Y29" s="16">
        <v>0</v>
      </c>
      <c r="Z29" s="2">
        <f>$H$116*Y29</f>
        <v>0</v>
      </c>
      <c r="AA29" s="46">
        <v>0</v>
      </c>
      <c r="AB29" s="16">
        <v>0</v>
      </c>
      <c r="AC29" s="2">
        <f>$H$116*AB29</f>
        <v>0</v>
      </c>
      <c r="AD29" s="46">
        <v>0</v>
      </c>
      <c r="AE29" s="16">
        <v>0</v>
      </c>
      <c r="AF29" s="63">
        <f>$H$116*AE29</f>
        <v>0</v>
      </c>
      <c r="AG29" s="46">
        <v>0</v>
      </c>
      <c r="AH29" s="16">
        <f t="shared" si="43"/>
        <v>0</v>
      </c>
      <c r="AI29" s="67">
        <f t="shared" si="43"/>
        <v>0</v>
      </c>
      <c r="AJ29" s="79">
        <f t="shared" si="0"/>
        <v>0</v>
      </c>
    </row>
    <row r="30" spans="1:36" ht="15.75" thickBot="1" x14ac:dyDescent="0.3">
      <c r="A30" s="32" t="s">
        <v>47</v>
      </c>
      <c r="B30" s="33">
        <v>5</v>
      </c>
      <c r="C30" s="47">
        <v>0</v>
      </c>
      <c r="D30" s="18">
        <v>0</v>
      </c>
      <c r="E30" s="3">
        <f>$H$116*D30</f>
        <v>0</v>
      </c>
      <c r="F30" s="47">
        <v>0</v>
      </c>
      <c r="G30" s="18">
        <v>0</v>
      </c>
      <c r="H30" s="3">
        <f>$H$116*G30</f>
        <v>0</v>
      </c>
      <c r="I30" s="47">
        <v>0</v>
      </c>
      <c r="J30" s="18">
        <v>0</v>
      </c>
      <c r="K30" s="3">
        <f>$H$116*J30</f>
        <v>0</v>
      </c>
      <c r="L30" s="47">
        <v>0</v>
      </c>
      <c r="M30" s="18">
        <v>0</v>
      </c>
      <c r="N30" s="3">
        <f>$H$116*M30</f>
        <v>0</v>
      </c>
      <c r="O30" s="47">
        <v>0</v>
      </c>
      <c r="P30" s="18">
        <v>0</v>
      </c>
      <c r="Q30" s="3">
        <f>$H$116*P30</f>
        <v>0</v>
      </c>
      <c r="R30" s="47">
        <v>0</v>
      </c>
      <c r="S30" s="18">
        <v>0</v>
      </c>
      <c r="T30" s="3">
        <f>$H$116*S30</f>
        <v>0</v>
      </c>
      <c r="U30" s="47">
        <v>0</v>
      </c>
      <c r="V30" s="18">
        <v>0</v>
      </c>
      <c r="W30" s="3">
        <f>$H$116*V30</f>
        <v>0</v>
      </c>
      <c r="X30" s="47">
        <v>0</v>
      </c>
      <c r="Y30" s="18">
        <v>0</v>
      </c>
      <c r="Z30" s="3">
        <f>$H$116*Y30</f>
        <v>0</v>
      </c>
      <c r="AA30" s="47">
        <v>0</v>
      </c>
      <c r="AB30" s="18">
        <v>0</v>
      </c>
      <c r="AC30" s="3">
        <f>$H$116*AB30</f>
        <v>0</v>
      </c>
      <c r="AD30" s="47">
        <v>0</v>
      </c>
      <c r="AE30" s="18">
        <v>0</v>
      </c>
      <c r="AF30" s="64">
        <f>$H$116*AE30</f>
        <v>0</v>
      </c>
      <c r="AG30" s="47">
        <v>0</v>
      </c>
      <c r="AH30" s="18">
        <f t="shared" si="43"/>
        <v>0</v>
      </c>
      <c r="AI30" s="75">
        <f t="shared" si="43"/>
        <v>0</v>
      </c>
      <c r="AJ30" s="80">
        <f t="shared" si="0"/>
        <v>0</v>
      </c>
    </row>
    <row r="31" spans="1:36" ht="16.5" thickTop="1" thickBot="1" x14ac:dyDescent="0.3">
      <c r="A31" s="34" t="s">
        <v>47</v>
      </c>
      <c r="B31" s="35" t="s">
        <v>3</v>
      </c>
      <c r="C31" s="48">
        <v>0</v>
      </c>
      <c r="D31" s="37">
        <f t="shared" ref="D31:E31" si="44">SUM(D25:D30)</f>
        <v>0</v>
      </c>
      <c r="E31" s="4">
        <f t="shared" si="44"/>
        <v>0</v>
      </c>
      <c r="F31" s="48">
        <v>0</v>
      </c>
      <c r="G31" s="37">
        <f t="shared" ref="G31" si="45">SUM(G25:G30)</f>
        <v>0</v>
      </c>
      <c r="H31" s="4">
        <f t="shared" ref="H31" si="46">SUM(H25:H30)</f>
        <v>0</v>
      </c>
      <c r="I31" s="48">
        <v>0</v>
      </c>
      <c r="J31" s="37">
        <f t="shared" ref="J31" si="47">SUM(J25:J30)</f>
        <v>0</v>
      </c>
      <c r="K31" s="4">
        <f t="shared" ref="K31" si="48">SUM(K25:K30)</f>
        <v>0</v>
      </c>
      <c r="L31" s="48">
        <v>0</v>
      </c>
      <c r="M31" s="37">
        <f t="shared" ref="M31" si="49">SUM(M25:M30)</f>
        <v>0</v>
      </c>
      <c r="N31" s="4">
        <f t="shared" ref="N31" si="50">SUM(N25:N30)</f>
        <v>0</v>
      </c>
      <c r="O31" s="48">
        <v>0</v>
      </c>
      <c r="P31" s="37">
        <f t="shared" ref="P31" si="51">SUM(P25:P30)</f>
        <v>0</v>
      </c>
      <c r="Q31" s="4">
        <f t="shared" ref="Q31" si="52">SUM(Q25:Q30)</f>
        <v>0</v>
      </c>
      <c r="R31" s="48">
        <v>0</v>
      </c>
      <c r="S31" s="37">
        <f t="shared" ref="S31" si="53">SUM(S25:S30)</f>
        <v>0</v>
      </c>
      <c r="T31" s="4">
        <f t="shared" ref="T31" si="54">SUM(T25:T30)</f>
        <v>0</v>
      </c>
      <c r="U31" s="48">
        <v>0</v>
      </c>
      <c r="V31" s="37">
        <f t="shared" ref="V31" si="55">SUM(V25:V30)</f>
        <v>0</v>
      </c>
      <c r="W31" s="4">
        <f t="shared" ref="W31" si="56">SUM(W25:W30)</f>
        <v>0</v>
      </c>
      <c r="X31" s="48">
        <v>0</v>
      </c>
      <c r="Y31" s="37">
        <f t="shared" ref="Y31" si="57">SUM(Y25:Y30)</f>
        <v>0</v>
      </c>
      <c r="Z31" s="4">
        <f t="shared" ref="Z31" si="58">SUM(Z25:Z30)</f>
        <v>0</v>
      </c>
      <c r="AA31" s="48">
        <v>0</v>
      </c>
      <c r="AB31" s="37">
        <f t="shared" ref="AB31" si="59">SUM(AB25:AB30)</f>
        <v>0</v>
      </c>
      <c r="AC31" s="4">
        <f t="shared" ref="AC31" si="60">SUM(AC25:AC30)</f>
        <v>0</v>
      </c>
      <c r="AD31" s="48">
        <v>0</v>
      </c>
      <c r="AE31" s="37">
        <f t="shared" ref="AE31" si="61">SUM(AE25:AE30)</f>
        <v>0</v>
      </c>
      <c r="AF31" s="65">
        <f t="shared" ref="AF31" si="62">SUM(AF25:AF30)</f>
        <v>0</v>
      </c>
      <c r="AG31" s="48">
        <v>0</v>
      </c>
      <c r="AH31" s="37">
        <f>SUM(AH25:AH30)</f>
        <v>0</v>
      </c>
      <c r="AI31" s="77">
        <f>SUM(AI25:AI30)</f>
        <v>0</v>
      </c>
      <c r="AJ31" s="81">
        <f t="shared" si="0"/>
        <v>0</v>
      </c>
    </row>
    <row r="32" spans="1:36" x14ac:dyDescent="0.25">
      <c r="A32" s="5" t="s">
        <v>48</v>
      </c>
      <c r="B32" s="6" t="s">
        <v>2</v>
      </c>
      <c r="C32" s="45">
        <v>0</v>
      </c>
      <c r="D32" s="36">
        <v>0</v>
      </c>
      <c r="E32" s="1">
        <f>($H$116*D32)*0.5</f>
        <v>0</v>
      </c>
      <c r="F32" s="45">
        <v>0</v>
      </c>
      <c r="G32" s="36">
        <v>0</v>
      </c>
      <c r="H32" s="1">
        <f>($H$116*G32)*0.5</f>
        <v>0</v>
      </c>
      <c r="I32" s="45">
        <v>0</v>
      </c>
      <c r="J32" s="36">
        <v>0</v>
      </c>
      <c r="K32" s="1">
        <f>($H$116*J32)*0.5</f>
        <v>0</v>
      </c>
      <c r="L32" s="45">
        <v>0</v>
      </c>
      <c r="M32" s="36">
        <v>0</v>
      </c>
      <c r="N32" s="1">
        <f>($H$116*M32)*0.5</f>
        <v>0</v>
      </c>
      <c r="O32" s="45">
        <v>0</v>
      </c>
      <c r="P32" s="36">
        <v>0</v>
      </c>
      <c r="Q32" s="1">
        <f>($H$116*P32)*0.5</f>
        <v>0</v>
      </c>
      <c r="R32" s="45">
        <v>0</v>
      </c>
      <c r="S32" s="36">
        <v>0</v>
      </c>
      <c r="T32" s="1">
        <f>($H$116*S32)*0.5</f>
        <v>0</v>
      </c>
      <c r="U32" s="45">
        <v>0</v>
      </c>
      <c r="V32" s="36">
        <v>0</v>
      </c>
      <c r="W32" s="1">
        <f>($H$116*V32)*0.5</f>
        <v>0</v>
      </c>
      <c r="X32" s="45">
        <v>0</v>
      </c>
      <c r="Y32" s="36">
        <v>0</v>
      </c>
      <c r="Z32" s="1">
        <f>($H$116*Y32)*0.5</f>
        <v>0</v>
      </c>
      <c r="AA32" s="45">
        <v>0</v>
      </c>
      <c r="AB32" s="36">
        <v>0</v>
      </c>
      <c r="AC32" s="1">
        <f>($H$116*AB32)*0.5</f>
        <v>0</v>
      </c>
      <c r="AD32" s="45">
        <v>0</v>
      </c>
      <c r="AE32" s="36">
        <v>0</v>
      </c>
      <c r="AF32" s="62">
        <f>($H$116*AE32)*0.5</f>
        <v>0</v>
      </c>
      <c r="AG32" s="45">
        <v>0</v>
      </c>
      <c r="AH32" s="36">
        <f>SUM(AE32,AB32,Y32,V32,S32,P32,M32,J32,G32,D32)</f>
        <v>0</v>
      </c>
      <c r="AI32" s="76">
        <f>SUM(AF32,AC32,Z32,W32,T32,Q32,N32,K32,H32,E32)</f>
        <v>0</v>
      </c>
      <c r="AJ32" s="78">
        <f t="shared" si="0"/>
        <v>0</v>
      </c>
    </row>
    <row r="33" spans="1:36" x14ac:dyDescent="0.25">
      <c r="A33" s="7" t="s">
        <v>48</v>
      </c>
      <c r="B33" s="8">
        <v>1</v>
      </c>
      <c r="C33" s="46">
        <v>0</v>
      </c>
      <c r="D33" s="16">
        <v>0</v>
      </c>
      <c r="E33" s="2">
        <f>$H$116*D33</f>
        <v>0</v>
      </c>
      <c r="F33" s="46">
        <v>0</v>
      </c>
      <c r="G33" s="16">
        <v>0</v>
      </c>
      <c r="H33" s="2">
        <f>$H$116*G33</f>
        <v>0</v>
      </c>
      <c r="I33" s="46">
        <v>0</v>
      </c>
      <c r="J33" s="16">
        <v>0</v>
      </c>
      <c r="K33" s="2">
        <f>$H$116*J33</f>
        <v>0</v>
      </c>
      <c r="L33" s="46">
        <v>0</v>
      </c>
      <c r="M33" s="16">
        <v>0</v>
      </c>
      <c r="N33" s="2">
        <f>$H$116*M33</f>
        <v>0</v>
      </c>
      <c r="O33" s="46">
        <v>0</v>
      </c>
      <c r="P33" s="16">
        <v>0</v>
      </c>
      <c r="Q33" s="2">
        <f>$H$116*P33</f>
        <v>0</v>
      </c>
      <c r="R33" s="46">
        <v>0</v>
      </c>
      <c r="S33" s="16">
        <v>0</v>
      </c>
      <c r="T33" s="2">
        <f>$H$116*S33</f>
        <v>0</v>
      </c>
      <c r="U33" s="46">
        <v>0</v>
      </c>
      <c r="V33" s="16">
        <v>0</v>
      </c>
      <c r="W33" s="2">
        <f>$H$116*V33</f>
        <v>0</v>
      </c>
      <c r="X33" s="46">
        <v>0</v>
      </c>
      <c r="Y33" s="16">
        <v>0</v>
      </c>
      <c r="Z33" s="2">
        <f>$H$116*Y33</f>
        <v>0</v>
      </c>
      <c r="AA33" s="46">
        <v>0</v>
      </c>
      <c r="AB33" s="16">
        <v>0</v>
      </c>
      <c r="AC33" s="2">
        <f>$H$116*AB33</f>
        <v>0</v>
      </c>
      <c r="AD33" s="46">
        <v>0</v>
      </c>
      <c r="AE33" s="16">
        <v>0</v>
      </c>
      <c r="AF33" s="63">
        <f>$H$116*AE33</f>
        <v>0</v>
      </c>
      <c r="AG33" s="46">
        <v>0</v>
      </c>
      <c r="AH33" s="16">
        <f t="shared" ref="AH33:AI37" si="63">SUM(AE33,AB33,Y33,V33,S33,P33,M33,J33,G33,D33)</f>
        <v>0</v>
      </c>
      <c r="AI33" s="67">
        <f t="shared" si="63"/>
        <v>0</v>
      </c>
      <c r="AJ33" s="79">
        <f t="shared" si="0"/>
        <v>0</v>
      </c>
    </row>
    <row r="34" spans="1:36" x14ac:dyDescent="0.25">
      <c r="A34" s="7" t="s">
        <v>48</v>
      </c>
      <c r="B34" s="8">
        <v>2</v>
      </c>
      <c r="C34" s="46">
        <v>0</v>
      </c>
      <c r="D34" s="16">
        <v>0</v>
      </c>
      <c r="E34" s="2">
        <f>$H$116*D34</f>
        <v>0</v>
      </c>
      <c r="F34" s="46">
        <v>0</v>
      </c>
      <c r="G34" s="16">
        <v>0</v>
      </c>
      <c r="H34" s="2">
        <f>$H$116*G34</f>
        <v>0</v>
      </c>
      <c r="I34" s="46">
        <v>0</v>
      </c>
      <c r="J34" s="16">
        <v>0</v>
      </c>
      <c r="K34" s="2">
        <f>$H$116*J34</f>
        <v>0</v>
      </c>
      <c r="L34" s="46">
        <v>0</v>
      </c>
      <c r="M34" s="16">
        <v>0</v>
      </c>
      <c r="N34" s="2">
        <f>$H$116*M34</f>
        <v>0</v>
      </c>
      <c r="O34" s="46">
        <v>0</v>
      </c>
      <c r="P34" s="16">
        <v>0</v>
      </c>
      <c r="Q34" s="2">
        <f>$H$116*P34</f>
        <v>0</v>
      </c>
      <c r="R34" s="46">
        <v>0</v>
      </c>
      <c r="S34" s="16">
        <v>0</v>
      </c>
      <c r="T34" s="2">
        <f>$H$116*S34</f>
        <v>0</v>
      </c>
      <c r="U34" s="46">
        <v>0</v>
      </c>
      <c r="V34" s="16">
        <v>0</v>
      </c>
      <c r="W34" s="2">
        <f>$H$116*V34</f>
        <v>0</v>
      </c>
      <c r="X34" s="46">
        <v>0</v>
      </c>
      <c r="Y34" s="16">
        <v>0</v>
      </c>
      <c r="Z34" s="2">
        <f>$H$116*Y34</f>
        <v>0</v>
      </c>
      <c r="AA34" s="46">
        <v>0</v>
      </c>
      <c r="AB34" s="16">
        <v>0</v>
      </c>
      <c r="AC34" s="2">
        <f>$H$116*AB34</f>
        <v>0</v>
      </c>
      <c r="AD34" s="46">
        <v>0</v>
      </c>
      <c r="AE34" s="16">
        <v>0</v>
      </c>
      <c r="AF34" s="63">
        <f>$H$116*AE34</f>
        <v>0</v>
      </c>
      <c r="AG34" s="46">
        <v>0</v>
      </c>
      <c r="AH34" s="16">
        <f t="shared" si="63"/>
        <v>0</v>
      </c>
      <c r="AI34" s="67">
        <f t="shared" si="63"/>
        <v>0</v>
      </c>
      <c r="AJ34" s="79">
        <f t="shared" si="0"/>
        <v>0</v>
      </c>
    </row>
    <row r="35" spans="1:36" x14ac:dyDescent="0.25">
      <c r="A35" s="7" t="s">
        <v>48</v>
      </c>
      <c r="B35" s="8">
        <v>3</v>
      </c>
      <c r="C35" s="46">
        <v>0</v>
      </c>
      <c r="D35" s="16">
        <v>0</v>
      </c>
      <c r="E35" s="2">
        <f>$H$116*D35</f>
        <v>0</v>
      </c>
      <c r="F35" s="46">
        <v>0</v>
      </c>
      <c r="G35" s="16">
        <v>0</v>
      </c>
      <c r="H35" s="2">
        <f>$H$116*G35</f>
        <v>0</v>
      </c>
      <c r="I35" s="46">
        <v>0</v>
      </c>
      <c r="J35" s="16">
        <v>0</v>
      </c>
      <c r="K35" s="2">
        <f>$H$116*J35</f>
        <v>0</v>
      </c>
      <c r="L35" s="46">
        <v>0</v>
      </c>
      <c r="M35" s="16">
        <v>0</v>
      </c>
      <c r="N35" s="2">
        <f>$H$116*M35</f>
        <v>0</v>
      </c>
      <c r="O35" s="46">
        <v>0</v>
      </c>
      <c r="P35" s="16">
        <v>0</v>
      </c>
      <c r="Q35" s="2">
        <f>$H$116*P35</f>
        <v>0</v>
      </c>
      <c r="R35" s="46">
        <v>0</v>
      </c>
      <c r="S35" s="16">
        <v>0</v>
      </c>
      <c r="T35" s="2">
        <f>$H$116*S35</f>
        <v>0</v>
      </c>
      <c r="U35" s="46">
        <v>0</v>
      </c>
      <c r="V35" s="16">
        <v>0</v>
      </c>
      <c r="W35" s="2">
        <f>$H$116*V35</f>
        <v>0</v>
      </c>
      <c r="X35" s="46">
        <v>0</v>
      </c>
      <c r="Y35" s="16">
        <v>0</v>
      </c>
      <c r="Z35" s="2">
        <f>$H$116*Y35</f>
        <v>0</v>
      </c>
      <c r="AA35" s="46">
        <v>0</v>
      </c>
      <c r="AB35" s="16">
        <v>0</v>
      </c>
      <c r="AC35" s="2">
        <f>$H$116*AB35</f>
        <v>0</v>
      </c>
      <c r="AD35" s="46">
        <v>0</v>
      </c>
      <c r="AE35" s="16">
        <v>0</v>
      </c>
      <c r="AF35" s="63">
        <f>$H$116*AE35</f>
        <v>0</v>
      </c>
      <c r="AG35" s="46">
        <v>0</v>
      </c>
      <c r="AH35" s="16">
        <f t="shared" si="63"/>
        <v>0</v>
      </c>
      <c r="AI35" s="67">
        <f t="shared" si="63"/>
        <v>0</v>
      </c>
      <c r="AJ35" s="79">
        <f t="shared" si="0"/>
        <v>0</v>
      </c>
    </row>
    <row r="36" spans="1:36" x14ac:dyDescent="0.25">
      <c r="A36" s="7" t="s">
        <v>48</v>
      </c>
      <c r="B36" s="8">
        <v>4</v>
      </c>
      <c r="C36" s="46">
        <v>0</v>
      </c>
      <c r="D36" s="16">
        <v>0</v>
      </c>
      <c r="E36" s="2">
        <f>$H$116*D36</f>
        <v>0</v>
      </c>
      <c r="F36" s="46">
        <v>0</v>
      </c>
      <c r="G36" s="16">
        <v>0</v>
      </c>
      <c r="H36" s="2">
        <f>$H$116*G36</f>
        <v>0</v>
      </c>
      <c r="I36" s="46">
        <v>0</v>
      </c>
      <c r="J36" s="16">
        <v>0</v>
      </c>
      <c r="K36" s="2">
        <f>$H$116*J36</f>
        <v>0</v>
      </c>
      <c r="L36" s="46">
        <v>0</v>
      </c>
      <c r="M36" s="16">
        <v>0</v>
      </c>
      <c r="N36" s="2">
        <f>$H$116*M36</f>
        <v>0</v>
      </c>
      <c r="O36" s="46">
        <v>0</v>
      </c>
      <c r="P36" s="16">
        <v>0</v>
      </c>
      <c r="Q36" s="2">
        <f>$H$116*P36</f>
        <v>0</v>
      </c>
      <c r="R36" s="46">
        <v>0</v>
      </c>
      <c r="S36" s="16">
        <v>0</v>
      </c>
      <c r="T36" s="2">
        <f>$H$116*S36</f>
        <v>0</v>
      </c>
      <c r="U36" s="46">
        <v>0</v>
      </c>
      <c r="V36" s="16">
        <v>0</v>
      </c>
      <c r="W36" s="2">
        <f>$H$116*V36</f>
        <v>0</v>
      </c>
      <c r="X36" s="46">
        <v>0</v>
      </c>
      <c r="Y36" s="16">
        <v>0</v>
      </c>
      <c r="Z36" s="2">
        <f>$H$116*Y36</f>
        <v>0</v>
      </c>
      <c r="AA36" s="46">
        <v>0</v>
      </c>
      <c r="AB36" s="16">
        <v>0</v>
      </c>
      <c r="AC36" s="2">
        <f>$H$116*AB36</f>
        <v>0</v>
      </c>
      <c r="AD36" s="46">
        <v>0</v>
      </c>
      <c r="AE36" s="16">
        <v>0</v>
      </c>
      <c r="AF36" s="63">
        <f>$H$116*AE36</f>
        <v>0</v>
      </c>
      <c r="AG36" s="46">
        <v>0</v>
      </c>
      <c r="AH36" s="16">
        <f t="shared" si="63"/>
        <v>0</v>
      </c>
      <c r="AI36" s="67">
        <f t="shared" si="63"/>
        <v>0</v>
      </c>
      <c r="AJ36" s="79">
        <f t="shared" ref="AJ36:AJ66" si="64">AH36*6.25</f>
        <v>0</v>
      </c>
    </row>
    <row r="37" spans="1:36" ht="15.75" thickBot="1" x14ac:dyDescent="0.3">
      <c r="A37" s="32" t="s">
        <v>48</v>
      </c>
      <c r="B37" s="33">
        <v>5</v>
      </c>
      <c r="C37" s="47">
        <v>0</v>
      </c>
      <c r="D37" s="18">
        <v>0</v>
      </c>
      <c r="E37" s="3">
        <f>$H$116*D37</f>
        <v>0</v>
      </c>
      <c r="F37" s="47">
        <v>0</v>
      </c>
      <c r="G37" s="18">
        <v>0</v>
      </c>
      <c r="H37" s="3">
        <f>$H$116*G37</f>
        <v>0</v>
      </c>
      <c r="I37" s="47">
        <v>0</v>
      </c>
      <c r="J37" s="18">
        <v>0</v>
      </c>
      <c r="K37" s="3">
        <f>$H$116*J37</f>
        <v>0</v>
      </c>
      <c r="L37" s="47">
        <v>0</v>
      </c>
      <c r="M37" s="18">
        <v>0</v>
      </c>
      <c r="N37" s="3">
        <f>$H$116*M37</f>
        <v>0</v>
      </c>
      <c r="O37" s="47">
        <v>0</v>
      </c>
      <c r="P37" s="18">
        <v>0</v>
      </c>
      <c r="Q37" s="3">
        <f>$H$116*P37</f>
        <v>0</v>
      </c>
      <c r="R37" s="47">
        <v>0</v>
      </c>
      <c r="S37" s="18">
        <v>0</v>
      </c>
      <c r="T37" s="3">
        <f>$H$116*S37</f>
        <v>0</v>
      </c>
      <c r="U37" s="47">
        <v>0</v>
      </c>
      <c r="V37" s="18">
        <v>0</v>
      </c>
      <c r="W37" s="3">
        <f>$H$116*V37</f>
        <v>0</v>
      </c>
      <c r="X37" s="47">
        <v>0</v>
      </c>
      <c r="Y37" s="18">
        <v>0</v>
      </c>
      <c r="Z37" s="3">
        <f>$H$116*Y37</f>
        <v>0</v>
      </c>
      <c r="AA37" s="47">
        <v>0</v>
      </c>
      <c r="AB37" s="18">
        <v>0</v>
      </c>
      <c r="AC37" s="3">
        <f>$H$116*AB37</f>
        <v>0</v>
      </c>
      <c r="AD37" s="47">
        <v>0</v>
      </c>
      <c r="AE37" s="18">
        <v>0</v>
      </c>
      <c r="AF37" s="64">
        <f>$H$116*AE37</f>
        <v>0</v>
      </c>
      <c r="AG37" s="47">
        <v>0</v>
      </c>
      <c r="AH37" s="18">
        <f t="shared" si="63"/>
        <v>0</v>
      </c>
      <c r="AI37" s="75">
        <f t="shared" si="63"/>
        <v>0</v>
      </c>
      <c r="AJ37" s="80">
        <f t="shared" si="64"/>
        <v>0</v>
      </c>
    </row>
    <row r="38" spans="1:36" ht="16.5" thickTop="1" thickBot="1" x14ac:dyDescent="0.3">
      <c r="A38" s="34" t="s">
        <v>48</v>
      </c>
      <c r="B38" s="35" t="s">
        <v>3</v>
      </c>
      <c r="C38" s="48">
        <v>0</v>
      </c>
      <c r="D38" s="37">
        <f t="shared" ref="D38:E38" si="65">SUM(D32:D37)</f>
        <v>0</v>
      </c>
      <c r="E38" s="4">
        <f t="shared" si="65"/>
        <v>0</v>
      </c>
      <c r="F38" s="48">
        <v>0</v>
      </c>
      <c r="G38" s="37">
        <f t="shared" ref="G38" si="66">SUM(G32:G37)</f>
        <v>0</v>
      </c>
      <c r="H38" s="4">
        <f t="shared" ref="H38" si="67">SUM(H32:H37)</f>
        <v>0</v>
      </c>
      <c r="I38" s="48">
        <v>0</v>
      </c>
      <c r="J38" s="37">
        <f t="shared" ref="J38" si="68">SUM(J32:J37)</f>
        <v>0</v>
      </c>
      <c r="K38" s="4">
        <f t="shared" ref="K38" si="69">SUM(K32:K37)</f>
        <v>0</v>
      </c>
      <c r="L38" s="48">
        <v>0</v>
      </c>
      <c r="M38" s="37">
        <f t="shared" ref="M38" si="70">SUM(M32:M37)</f>
        <v>0</v>
      </c>
      <c r="N38" s="4">
        <f t="shared" ref="N38" si="71">SUM(N32:N37)</f>
        <v>0</v>
      </c>
      <c r="O38" s="48">
        <v>0</v>
      </c>
      <c r="P38" s="37">
        <f t="shared" ref="P38" si="72">SUM(P32:P37)</f>
        <v>0</v>
      </c>
      <c r="Q38" s="4">
        <f t="shared" ref="Q38" si="73">SUM(Q32:Q37)</f>
        <v>0</v>
      </c>
      <c r="R38" s="48">
        <v>0</v>
      </c>
      <c r="S38" s="37">
        <f t="shared" ref="S38" si="74">SUM(S32:S37)</f>
        <v>0</v>
      </c>
      <c r="T38" s="4">
        <f t="shared" ref="T38" si="75">SUM(T32:T37)</f>
        <v>0</v>
      </c>
      <c r="U38" s="48">
        <v>0</v>
      </c>
      <c r="V38" s="37">
        <f t="shared" ref="V38" si="76">SUM(V32:V37)</f>
        <v>0</v>
      </c>
      <c r="W38" s="4">
        <f t="shared" ref="W38" si="77">SUM(W32:W37)</f>
        <v>0</v>
      </c>
      <c r="X38" s="48">
        <v>0</v>
      </c>
      <c r="Y38" s="37">
        <f t="shared" ref="Y38" si="78">SUM(Y32:Y37)</f>
        <v>0</v>
      </c>
      <c r="Z38" s="4">
        <f t="shared" ref="Z38" si="79">SUM(Z32:Z37)</f>
        <v>0</v>
      </c>
      <c r="AA38" s="48">
        <v>0</v>
      </c>
      <c r="AB38" s="37">
        <f t="shared" ref="AB38" si="80">SUM(AB32:AB37)</f>
        <v>0</v>
      </c>
      <c r="AC38" s="4">
        <f t="shared" ref="AC38" si="81">SUM(AC32:AC37)</f>
        <v>0</v>
      </c>
      <c r="AD38" s="48">
        <v>0</v>
      </c>
      <c r="AE38" s="37">
        <f t="shared" ref="AE38" si="82">SUM(AE32:AE37)</f>
        <v>0</v>
      </c>
      <c r="AF38" s="65">
        <f t="shared" ref="AF38" si="83">SUM(AF32:AF37)</f>
        <v>0</v>
      </c>
      <c r="AG38" s="48">
        <v>0</v>
      </c>
      <c r="AH38" s="37">
        <f>SUM(AH32:AH37)</f>
        <v>0</v>
      </c>
      <c r="AI38" s="77">
        <f>SUM(AI32:AI37)</f>
        <v>0</v>
      </c>
      <c r="AJ38" s="81">
        <f t="shared" si="64"/>
        <v>0</v>
      </c>
    </row>
    <row r="39" spans="1:36" x14ac:dyDescent="0.25">
      <c r="A39" s="5" t="s">
        <v>49</v>
      </c>
      <c r="B39" s="6" t="s">
        <v>2</v>
      </c>
      <c r="C39" s="45">
        <v>0</v>
      </c>
      <c r="D39" s="36">
        <v>0</v>
      </c>
      <c r="E39" s="1">
        <f>($H$116*D39)*0.5</f>
        <v>0</v>
      </c>
      <c r="F39" s="45">
        <v>0</v>
      </c>
      <c r="G39" s="36">
        <v>0</v>
      </c>
      <c r="H39" s="1">
        <f>($H$116*G39)*0.5</f>
        <v>0</v>
      </c>
      <c r="I39" s="45">
        <v>0</v>
      </c>
      <c r="J39" s="36">
        <v>0</v>
      </c>
      <c r="K39" s="1">
        <f>($H$116*J39)*0.5</f>
        <v>0</v>
      </c>
      <c r="L39" s="45">
        <v>0</v>
      </c>
      <c r="M39" s="36">
        <v>0</v>
      </c>
      <c r="N39" s="1">
        <f>($H$116*M39)*0.5</f>
        <v>0</v>
      </c>
      <c r="O39" s="45">
        <v>0</v>
      </c>
      <c r="P39" s="36">
        <v>0</v>
      </c>
      <c r="Q39" s="1">
        <f>($H$116*P39)*0.5</f>
        <v>0</v>
      </c>
      <c r="R39" s="45">
        <v>0</v>
      </c>
      <c r="S39" s="36">
        <v>0</v>
      </c>
      <c r="T39" s="1">
        <f>($H$116*S39)*0.5</f>
        <v>0</v>
      </c>
      <c r="U39" s="45">
        <v>0</v>
      </c>
      <c r="V39" s="36">
        <v>0</v>
      </c>
      <c r="W39" s="1">
        <f>($H$116*V39)*0.5</f>
        <v>0</v>
      </c>
      <c r="X39" s="45">
        <v>0</v>
      </c>
      <c r="Y39" s="36">
        <v>0</v>
      </c>
      <c r="Z39" s="1">
        <f>($H$116*Y39)*0.5</f>
        <v>0</v>
      </c>
      <c r="AA39" s="45">
        <v>0</v>
      </c>
      <c r="AB39" s="36">
        <v>0</v>
      </c>
      <c r="AC39" s="1">
        <f>($H$116*AB39)*0.5</f>
        <v>0</v>
      </c>
      <c r="AD39" s="45">
        <v>0</v>
      </c>
      <c r="AE39" s="36">
        <v>0</v>
      </c>
      <c r="AF39" s="62">
        <f>($H$116*AE39)*0.5</f>
        <v>0</v>
      </c>
      <c r="AG39" s="45">
        <v>0</v>
      </c>
      <c r="AH39" s="36">
        <f>SUM(AE39,AB39,Y39,V39,S39,P39,M39,J39,G39,D39)</f>
        <v>0</v>
      </c>
      <c r="AI39" s="76">
        <f>SUM(AF39,AC39,Z39,W39,T39,Q39,N39,K39,H39,E39)</f>
        <v>0</v>
      </c>
      <c r="AJ39" s="78">
        <f t="shared" si="64"/>
        <v>0</v>
      </c>
    </row>
    <row r="40" spans="1:36" x14ac:dyDescent="0.25">
      <c r="A40" s="7" t="s">
        <v>49</v>
      </c>
      <c r="B40" s="8">
        <v>1</v>
      </c>
      <c r="C40" s="46">
        <v>0</v>
      </c>
      <c r="D40" s="16">
        <v>0</v>
      </c>
      <c r="E40" s="2">
        <f>$H$116*D40</f>
        <v>0</v>
      </c>
      <c r="F40" s="46">
        <v>0</v>
      </c>
      <c r="G40" s="16">
        <v>0</v>
      </c>
      <c r="H40" s="2">
        <f>$H$116*G40</f>
        <v>0</v>
      </c>
      <c r="I40" s="46">
        <v>0</v>
      </c>
      <c r="J40" s="16">
        <v>0</v>
      </c>
      <c r="K40" s="2">
        <f>$H$116*J40</f>
        <v>0</v>
      </c>
      <c r="L40" s="46">
        <v>0</v>
      </c>
      <c r="M40" s="16">
        <v>0</v>
      </c>
      <c r="N40" s="2">
        <f>$H$116*M40</f>
        <v>0</v>
      </c>
      <c r="O40" s="46">
        <v>0</v>
      </c>
      <c r="P40" s="16">
        <v>0</v>
      </c>
      <c r="Q40" s="2">
        <f>$H$116*P40</f>
        <v>0</v>
      </c>
      <c r="R40" s="46">
        <v>0</v>
      </c>
      <c r="S40" s="16">
        <v>0</v>
      </c>
      <c r="T40" s="2">
        <f>$H$116*S40</f>
        <v>0</v>
      </c>
      <c r="U40" s="46">
        <v>0</v>
      </c>
      <c r="V40" s="16">
        <v>0</v>
      </c>
      <c r="W40" s="2">
        <f>$H$116*V40</f>
        <v>0</v>
      </c>
      <c r="X40" s="46">
        <v>0</v>
      </c>
      <c r="Y40" s="16">
        <v>0</v>
      </c>
      <c r="Z40" s="2">
        <f>$H$116*Y40</f>
        <v>0</v>
      </c>
      <c r="AA40" s="46">
        <v>0</v>
      </c>
      <c r="AB40" s="16">
        <v>0</v>
      </c>
      <c r="AC40" s="2">
        <f>$H$116*AB40</f>
        <v>0</v>
      </c>
      <c r="AD40" s="46">
        <v>0</v>
      </c>
      <c r="AE40" s="16">
        <v>0</v>
      </c>
      <c r="AF40" s="63">
        <f>$H$116*AE40</f>
        <v>0</v>
      </c>
      <c r="AG40" s="46">
        <v>0</v>
      </c>
      <c r="AH40" s="16">
        <f t="shared" ref="AH40:AI44" si="84">SUM(AE40,AB40,Y40,V40,S40,P40,M40,J40,G40,D40)</f>
        <v>0</v>
      </c>
      <c r="AI40" s="67">
        <f t="shared" si="84"/>
        <v>0</v>
      </c>
      <c r="AJ40" s="79">
        <f t="shared" si="64"/>
        <v>0</v>
      </c>
    </row>
    <row r="41" spans="1:36" x14ac:dyDescent="0.25">
      <c r="A41" s="7" t="s">
        <v>49</v>
      </c>
      <c r="B41" s="8">
        <v>2</v>
      </c>
      <c r="C41" s="46">
        <v>0</v>
      </c>
      <c r="D41" s="16">
        <v>0</v>
      </c>
      <c r="E41" s="2">
        <f>$H$116*D41</f>
        <v>0</v>
      </c>
      <c r="F41" s="46">
        <v>0</v>
      </c>
      <c r="G41" s="16">
        <v>0</v>
      </c>
      <c r="H41" s="2">
        <f>$H$116*G41</f>
        <v>0</v>
      </c>
      <c r="I41" s="46">
        <v>0</v>
      </c>
      <c r="J41" s="16">
        <v>0</v>
      </c>
      <c r="K41" s="2">
        <f>$H$116*J41</f>
        <v>0</v>
      </c>
      <c r="L41" s="46">
        <v>0</v>
      </c>
      <c r="M41" s="16">
        <v>0</v>
      </c>
      <c r="N41" s="2">
        <f>$H$116*M41</f>
        <v>0</v>
      </c>
      <c r="O41" s="46">
        <v>0</v>
      </c>
      <c r="P41" s="16">
        <v>0</v>
      </c>
      <c r="Q41" s="2">
        <f>$H$116*P41</f>
        <v>0</v>
      </c>
      <c r="R41" s="46">
        <v>0</v>
      </c>
      <c r="S41" s="16">
        <v>0</v>
      </c>
      <c r="T41" s="2">
        <f>$H$116*S41</f>
        <v>0</v>
      </c>
      <c r="U41" s="46">
        <v>0</v>
      </c>
      <c r="V41" s="16">
        <v>0</v>
      </c>
      <c r="W41" s="2">
        <f>$H$116*V41</f>
        <v>0</v>
      </c>
      <c r="X41" s="46">
        <v>0</v>
      </c>
      <c r="Y41" s="16">
        <v>0</v>
      </c>
      <c r="Z41" s="2">
        <f>$H$116*Y41</f>
        <v>0</v>
      </c>
      <c r="AA41" s="46">
        <v>0</v>
      </c>
      <c r="AB41" s="16">
        <v>0</v>
      </c>
      <c r="AC41" s="2">
        <f>$H$116*AB41</f>
        <v>0</v>
      </c>
      <c r="AD41" s="46">
        <v>0</v>
      </c>
      <c r="AE41" s="16">
        <v>0</v>
      </c>
      <c r="AF41" s="63">
        <f>$H$116*AE41</f>
        <v>0</v>
      </c>
      <c r="AG41" s="46">
        <v>0</v>
      </c>
      <c r="AH41" s="16">
        <f t="shared" si="84"/>
        <v>0</v>
      </c>
      <c r="AI41" s="67">
        <f t="shared" si="84"/>
        <v>0</v>
      </c>
      <c r="AJ41" s="79">
        <f t="shared" si="64"/>
        <v>0</v>
      </c>
    </row>
    <row r="42" spans="1:36" x14ac:dyDescent="0.25">
      <c r="A42" s="7" t="s">
        <v>49</v>
      </c>
      <c r="B42" s="8">
        <v>3</v>
      </c>
      <c r="C42" s="46">
        <v>0</v>
      </c>
      <c r="D42" s="16">
        <v>0</v>
      </c>
      <c r="E42" s="2">
        <f>$H$116*D42</f>
        <v>0</v>
      </c>
      <c r="F42" s="46">
        <v>0</v>
      </c>
      <c r="G42" s="16">
        <v>0</v>
      </c>
      <c r="H42" s="2">
        <f>$H$116*G42</f>
        <v>0</v>
      </c>
      <c r="I42" s="46">
        <v>0</v>
      </c>
      <c r="J42" s="16">
        <v>0</v>
      </c>
      <c r="K42" s="2">
        <f>$H$116*J42</f>
        <v>0</v>
      </c>
      <c r="L42" s="46">
        <v>0</v>
      </c>
      <c r="M42" s="16">
        <v>0</v>
      </c>
      <c r="N42" s="2">
        <f>$H$116*M42</f>
        <v>0</v>
      </c>
      <c r="O42" s="46">
        <v>0</v>
      </c>
      <c r="P42" s="16">
        <v>0</v>
      </c>
      <c r="Q42" s="2">
        <f>$H$116*P42</f>
        <v>0</v>
      </c>
      <c r="R42" s="46">
        <v>0</v>
      </c>
      <c r="S42" s="16">
        <v>0</v>
      </c>
      <c r="T42" s="2">
        <f>$H$116*S42</f>
        <v>0</v>
      </c>
      <c r="U42" s="46">
        <v>0</v>
      </c>
      <c r="V42" s="16">
        <v>0</v>
      </c>
      <c r="W42" s="2">
        <f>$H$116*V42</f>
        <v>0</v>
      </c>
      <c r="X42" s="46">
        <v>0</v>
      </c>
      <c r="Y42" s="16">
        <v>0</v>
      </c>
      <c r="Z42" s="2">
        <f>$H$116*Y42</f>
        <v>0</v>
      </c>
      <c r="AA42" s="46">
        <v>0</v>
      </c>
      <c r="AB42" s="16">
        <v>0</v>
      </c>
      <c r="AC42" s="2">
        <f>$H$116*AB42</f>
        <v>0</v>
      </c>
      <c r="AD42" s="46">
        <v>0</v>
      </c>
      <c r="AE42" s="16">
        <v>0</v>
      </c>
      <c r="AF42" s="63">
        <f>$H$116*AE42</f>
        <v>0</v>
      </c>
      <c r="AG42" s="46">
        <v>0</v>
      </c>
      <c r="AH42" s="16">
        <f t="shared" si="84"/>
        <v>0</v>
      </c>
      <c r="AI42" s="67">
        <f t="shared" si="84"/>
        <v>0</v>
      </c>
      <c r="AJ42" s="79">
        <f t="shared" si="64"/>
        <v>0</v>
      </c>
    </row>
    <row r="43" spans="1:36" x14ac:dyDescent="0.25">
      <c r="A43" s="7" t="s">
        <v>49</v>
      </c>
      <c r="B43" s="8">
        <v>4</v>
      </c>
      <c r="C43" s="46">
        <v>0</v>
      </c>
      <c r="D43" s="16">
        <v>0</v>
      </c>
      <c r="E43" s="2">
        <f>$H$116*D43</f>
        <v>0</v>
      </c>
      <c r="F43" s="46">
        <v>0</v>
      </c>
      <c r="G43" s="16">
        <v>0</v>
      </c>
      <c r="H43" s="2">
        <f>$H$116*G43</f>
        <v>0</v>
      </c>
      <c r="I43" s="46">
        <v>0</v>
      </c>
      <c r="J43" s="16">
        <v>0</v>
      </c>
      <c r="K43" s="2">
        <f>$H$116*J43</f>
        <v>0</v>
      </c>
      <c r="L43" s="46">
        <v>0</v>
      </c>
      <c r="M43" s="16">
        <v>0</v>
      </c>
      <c r="N43" s="2">
        <f>$H$116*M43</f>
        <v>0</v>
      </c>
      <c r="O43" s="46">
        <v>0</v>
      </c>
      <c r="P43" s="16">
        <v>0</v>
      </c>
      <c r="Q43" s="2">
        <f>$H$116*P43</f>
        <v>0</v>
      </c>
      <c r="R43" s="46">
        <v>0</v>
      </c>
      <c r="S43" s="16">
        <v>0</v>
      </c>
      <c r="T43" s="2">
        <f>$H$116*S43</f>
        <v>0</v>
      </c>
      <c r="U43" s="46">
        <v>0</v>
      </c>
      <c r="V43" s="16">
        <v>0</v>
      </c>
      <c r="W43" s="2">
        <f>$H$116*V43</f>
        <v>0</v>
      </c>
      <c r="X43" s="46">
        <v>0</v>
      </c>
      <c r="Y43" s="16">
        <v>0</v>
      </c>
      <c r="Z43" s="2">
        <f>$H$116*Y43</f>
        <v>0</v>
      </c>
      <c r="AA43" s="46">
        <v>0</v>
      </c>
      <c r="AB43" s="16">
        <v>0</v>
      </c>
      <c r="AC43" s="2">
        <f>$H$116*AB43</f>
        <v>0</v>
      </c>
      <c r="AD43" s="46">
        <v>0</v>
      </c>
      <c r="AE43" s="16">
        <v>0</v>
      </c>
      <c r="AF43" s="63">
        <f>$H$116*AE43</f>
        <v>0</v>
      </c>
      <c r="AG43" s="46">
        <v>0</v>
      </c>
      <c r="AH43" s="16">
        <f t="shared" si="84"/>
        <v>0</v>
      </c>
      <c r="AI43" s="67">
        <f t="shared" si="84"/>
        <v>0</v>
      </c>
      <c r="AJ43" s="79">
        <f t="shared" si="64"/>
        <v>0</v>
      </c>
    </row>
    <row r="44" spans="1:36" ht="15.75" thickBot="1" x14ac:dyDescent="0.3">
      <c r="A44" s="32" t="s">
        <v>49</v>
      </c>
      <c r="B44" s="33">
        <v>5</v>
      </c>
      <c r="C44" s="47">
        <v>0</v>
      </c>
      <c r="D44" s="18">
        <v>0</v>
      </c>
      <c r="E44" s="3">
        <f>$H$116*D44</f>
        <v>0</v>
      </c>
      <c r="F44" s="47">
        <v>0</v>
      </c>
      <c r="G44" s="18">
        <v>0</v>
      </c>
      <c r="H44" s="3">
        <f>$H$116*G44</f>
        <v>0</v>
      </c>
      <c r="I44" s="47">
        <v>0</v>
      </c>
      <c r="J44" s="18">
        <v>0</v>
      </c>
      <c r="K44" s="3">
        <f>$H$116*J44</f>
        <v>0</v>
      </c>
      <c r="L44" s="47">
        <v>0</v>
      </c>
      <c r="M44" s="18">
        <v>0</v>
      </c>
      <c r="N44" s="3">
        <f>$H$116*M44</f>
        <v>0</v>
      </c>
      <c r="O44" s="47">
        <v>0</v>
      </c>
      <c r="P44" s="18">
        <v>0</v>
      </c>
      <c r="Q44" s="3">
        <f>$H$116*P44</f>
        <v>0</v>
      </c>
      <c r="R44" s="47">
        <v>0</v>
      </c>
      <c r="S44" s="18">
        <v>0</v>
      </c>
      <c r="T44" s="3">
        <f>$H$116*S44</f>
        <v>0</v>
      </c>
      <c r="U44" s="47">
        <v>0</v>
      </c>
      <c r="V44" s="18">
        <v>0</v>
      </c>
      <c r="W44" s="3">
        <f>$H$116*V44</f>
        <v>0</v>
      </c>
      <c r="X44" s="47">
        <v>0</v>
      </c>
      <c r="Y44" s="18">
        <v>0</v>
      </c>
      <c r="Z44" s="3">
        <f>$H$116*Y44</f>
        <v>0</v>
      </c>
      <c r="AA44" s="47">
        <v>0</v>
      </c>
      <c r="AB44" s="18">
        <v>0</v>
      </c>
      <c r="AC44" s="3">
        <f>$H$116*AB44</f>
        <v>0</v>
      </c>
      <c r="AD44" s="47">
        <v>0</v>
      </c>
      <c r="AE44" s="18">
        <v>0</v>
      </c>
      <c r="AF44" s="64">
        <f>$H$116*AE44</f>
        <v>0</v>
      </c>
      <c r="AG44" s="47">
        <v>0</v>
      </c>
      <c r="AH44" s="18">
        <f t="shared" si="84"/>
        <v>0</v>
      </c>
      <c r="AI44" s="75">
        <f t="shared" si="84"/>
        <v>0</v>
      </c>
      <c r="AJ44" s="80">
        <f t="shared" si="64"/>
        <v>0</v>
      </c>
    </row>
    <row r="45" spans="1:36" ht="16.5" thickTop="1" thickBot="1" x14ac:dyDescent="0.3">
      <c r="A45" s="34" t="s">
        <v>49</v>
      </c>
      <c r="B45" s="35" t="s">
        <v>3</v>
      </c>
      <c r="C45" s="48">
        <v>0</v>
      </c>
      <c r="D45" s="37">
        <f t="shared" ref="D45:E45" si="85">SUM(D39:D44)</f>
        <v>0</v>
      </c>
      <c r="E45" s="4">
        <f t="shared" si="85"/>
        <v>0</v>
      </c>
      <c r="F45" s="48">
        <v>0</v>
      </c>
      <c r="G45" s="37">
        <f t="shared" ref="G45" si="86">SUM(G39:G44)</f>
        <v>0</v>
      </c>
      <c r="H45" s="4">
        <f t="shared" ref="H45" si="87">SUM(H39:H44)</f>
        <v>0</v>
      </c>
      <c r="I45" s="48">
        <v>0</v>
      </c>
      <c r="J45" s="37">
        <f t="shared" ref="J45" si="88">SUM(J39:J44)</f>
        <v>0</v>
      </c>
      <c r="K45" s="4">
        <f t="shared" ref="K45" si="89">SUM(K39:K44)</f>
        <v>0</v>
      </c>
      <c r="L45" s="48">
        <v>0</v>
      </c>
      <c r="M45" s="37">
        <f t="shared" ref="M45" si="90">SUM(M39:M44)</f>
        <v>0</v>
      </c>
      <c r="N45" s="4">
        <f t="shared" ref="N45" si="91">SUM(N39:N44)</f>
        <v>0</v>
      </c>
      <c r="O45" s="48">
        <v>0</v>
      </c>
      <c r="P45" s="37">
        <f t="shared" ref="P45" si="92">SUM(P39:P44)</f>
        <v>0</v>
      </c>
      <c r="Q45" s="4">
        <f t="shared" ref="Q45" si="93">SUM(Q39:Q44)</f>
        <v>0</v>
      </c>
      <c r="R45" s="48">
        <v>0</v>
      </c>
      <c r="S45" s="37">
        <f t="shared" ref="S45" si="94">SUM(S39:S44)</f>
        <v>0</v>
      </c>
      <c r="T45" s="4">
        <f t="shared" ref="T45" si="95">SUM(T39:T44)</f>
        <v>0</v>
      </c>
      <c r="U45" s="48">
        <v>0</v>
      </c>
      <c r="V45" s="37">
        <f t="shared" ref="V45" si="96">SUM(V39:V44)</f>
        <v>0</v>
      </c>
      <c r="W45" s="4">
        <f t="shared" ref="W45" si="97">SUM(W39:W44)</f>
        <v>0</v>
      </c>
      <c r="X45" s="48">
        <v>0</v>
      </c>
      <c r="Y45" s="37">
        <f t="shared" ref="Y45" si="98">SUM(Y39:Y44)</f>
        <v>0</v>
      </c>
      <c r="Z45" s="4">
        <f t="shared" ref="Z45" si="99">SUM(Z39:Z44)</f>
        <v>0</v>
      </c>
      <c r="AA45" s="48">
        <v>0</v>
      </c>
      <c r="AB45" s="37">
        <f t="shared" ref="AB45" si="100">SUM(AB39:AB44)</f>
        <v>0</v>
      </c>
      <c r="AC45" s="4">
        <f t="shared" ref="AC45" si="101">SUM(AC39:AC44)</f>
        <v>0</v>
      </c>
      <c r="AD45" s="48">
        <v>0</v>
      </c>
      <c r="AE45" s="37">
        <f t="shared" ref="AE45" si="102">SUM(AE39:AE44)</f>
        <v>0</v>
      </c>
      <c r="AF45" s="65">
        <f t="shared" ref="AF45" si="103">SUM(AF39:AF44)</f>
        <v>0</v>
      </c>
      <c r="AG45" s="48">
        <v>0</v>
      </c>
      <c r="AH45" s="37">
        <f>SUM(AH39:AH44)</f>
        <v>0</v>
      </c>
      <c r="AI45" s="77">
        <f>SUM(AI39:AI44)</f>
        <v>0</v>
      </c>
      <c r="AJ45" s="81">
        <f t="shared" si="64"/>
        <v>0</v>
      </c>
    </row>
    <row r="46" spans="1:36" x14ac:dyDescent="0.25">
      <c r="A46" s="5" t="s">
        <v>50</v>
      </c>
      <c r="B46" s="6" t="s">
        <v>2</v>
      </c>
      <c r="C46" s="45">
        <v>0</v>
      </c>
      <c r="D46" s="36">
        <v>0</v>
      </c>
      <c r="E46" s="1">
        <f>($H$116*D46)*0.5</f>
        <v>0</v>
      </c>
      <c r="F46" s="45">
        <v>0</v>
      </c>
      <c r="G46" s="36">
        <v>0</v>
      </c>
      <c r="H46" s="1">
        <f>($H$116*G46)*0.5</f>
        <v>0</v>
      </c>
      <c r="I46" s="45">
        <v>0</v>
      </c>
      <c r="J46" s="36">
        <v>0</v>
      </c>
      <c r="K46" s="1">
        <f>($H$116*J46)*0.5</f>
        <v>0</v>
      </c>
      <c r="L46" s="45">
        <v>0</v>
      </c>
      <c r="M46" s="36">
        <v>0</v>
      </c>
      <c r="N46" s="1">
        <f>($H$116*M46)*0.5</f>
        <v>0</v>
      </c>
      <c r="O46" s="45">
        <v>0</v>
      </c>
      <c r="P46" s="36">
        <v>0</v>
      </c>
      <c r="Q46" s="1">
        <f>($H$116*P46)*0.5</f>
        <v>0</v>
      </c>
      <c r="R46" s="45">
        <v>0</v>
      </c>
      <c r="S46" s="36">
        <v>0</v>
      </c>
      <c r="T46" s="1">
        <f>($H$116*S46)*0.5</f>
        <v>0</v>
      </c>
      <c r="U46" s="45">
        <v>0</v>
      </c>
      <c r="V46" s="36">
        <v>0</v>
      </c>
      <c r="W46" s="1">
        <f>($H$116*V46)*0.5</f>
        <v>0</v>
      </c>
      <c r="X46" s="45">
        <v>0</v>
      </c>
      <c r="Y46" s="36">
        <v>0</v>
      </c>
      <c r="Z46" s="1">
        <f>($H$116*Y46)*0.5</f>
        <v>0</v>
      </c>
      <c r="AA46" s="45">
        <v>0</v>
      </c>
      <c r="AB46" s="36">
        <v>0</v>
      </c>
      <c r="AC46" s="1">
        <f>($H$116*AB46)*0.5</f>
        <v>0</v>
      </c>
      <c r="AD46" s="45">
        <v>0</v>
      </c>
      <c r="AE46" s="36">
        <v>0</v>
      </c>
      <c r="AF46" s="62">
        <f>($H$116*AE46)*0.5</f>
        <v>0</v>
      </c>
      <c r="AG46" s="45">
        <v>0</v>
      </c>
      <c r="AH46" s="36">
        <f>SUM(AE46,AB46,Y46,V46,S46,P46,M46,J46,G46,D46)</f>
        <v>0</v>
      </c>
      <c r="AI46" s="76">
        <f>SUM(AF46,AC46,Z46,W46,T46,Q46,N46,K46,H46,E46)</f>
        <v>0</v>
      </c>
      <c r="AJ46" s="78">
        <f t="shared" si="64"/>
        <v>0</v>
      </c>
    </row>
    <row r="47" spans="1:36" x14ac:dyDescent="0.25">
      <c r="A47" s="7" t="s">
        <v>50</v>
      </c>
      <c r="B47" s="8">
        <v>1</v>
      </c>
      <c r="C47" s="46">
        <v>0</v>
      </c>
      <c r="D47" s="16">
        <v>0</v>
      </c>
      <c r="E47" s="2">
        <f>$H$116*D47</f>
        <v>0</v>
      </c>
      <c r="F47" s="46">
        <v>0</v>
      </c>
      <c r="G47" s="16">
        <v>0</v>
      </c>
      <c r="H47" s="2">
        <f>$H$116*G47</f>
        <v>0</v>
      </c>
      <c r="I47" s="46">
        <v>0</v>
      </c>
      <c r="J47" s="16">
        <v>0</v>
      </c>
      <c r="K47" s="2">
        <f>$H$116*J47</f>
        <v>0</v>
      </c>
      <c r="L47" s="46">
        <v>0</v>
      </c>
      <c r="M47" s="16">
        <v>0</v>
      </c>
      <c r="N47" s="2">
        <f>$H$116*M47</f>
        <v>0</v>
      </c>
      <c r="O47" s="46">
        <v>0</v>
      </c>
      <c r="P47" s="16">
        <v>0</v>
      </c>
      <c r="Q47" s="2">
        <f>$H$116*P47</f>
        <v>0</v>
      </c>
      <c r="R47" s="46">
        <v>0</v>
      </c>
      <c r="S47" s="16">
        <v>0</v>
      </c>
      <c r="T47" s="2">
        <f>$H$116*S47</f>
        <v>0</v>
      </c>
      <c r="U47" s="46">
        <v>0</v>
      </c>
      <c r="V47" s="16">
        <v>0</v>
      </c>
      <c r="W47" s="2">
        <f>$H$116*V47</f>
        <v>0</v>
      </c>
      <c r="X47" s="46">
        <v>0</v>
      </c>
      <c r="Y47" s="16">
        <v>0</v>
      </c>
      <c r="Z47" s="2">
        <f>$H$116*Y47</f>
        <v>0</v>
      </c>
      <c r="AA47" s="46">
        <v>0</v>
      </c>
      <c r="AB47" s="16">
        <v>0</v>
      </c>
      <c r="AC47" s="2">
        <f>$H$116*AB47</f>
        <v>0</v>
      </c>
      <c r="AD47" s="46">
        <v>0</v>
      </c>
      <c r="AE47" s="16">
        <v>0</v>
      </c>
      <c r="AF47" s="63">
        <f>$H$116*AE47</f>
        <v>0</v>
      </c>
      <c r="AG47" s="46">
        <v>0</v>
      </c>
      <c r="AH47" s="16">
        <f t="shared" ref="AH47:AI51" si="104">SUM(AE47,AB47,Y47,V47,S47,P47,M47,J47,G47,D47)</f>
        <v>0</v>
      </c>
      <c r="AI47" s="67">
        <f t="shared" si="104"/>
        <v>0</v>
      </c>
      <c r="AJ47" s="79">
        <f t="shared" si="64"/>
        <v>0</v>
      </c>
    </row>
    <row r="48" spans="1:36" x14ac:dyDescent="0.25">
      <c r="A48" s="7" t="s">
        <v>50</v>
      </c>
      <c r="B48" s="8">
        <v>2</v>
      </c>
      <c r="C48" s="46">
        <v>0</v>
      </c>
      <c r="D48" s="16">
        <v>0</v>
      </c>
      <c r="E48" s="2">
        <f>$H$116*D48</f>
        <v>0</v>
      </c>
      <c r="F48" s="46">
        <v>0</v>
      </c>
      <c r="G48" s="16">
        <v>0</v>
      </c>
      <c r="H48" s="2">
        <f>$H$116*G48</f>
        <v>0</v>
      </c>
      <c r="I48" s="46">
        <v>0</v>
      </c>
      <c r="J48" s="16">
        <v>0</v>
      </c>
      <c r="K48" s="2">
        <f>$H$116*J48</f>
        <v>0</v>
      </c>
      <c r="L48" s="46">
        <v>0</v>
      </c>
      <c r="M48" s="16">
        <v>0</v>
      </c>
      <c r="N48" s="2">
        <f>$H$116*M48</f>
        <v>0</v>
      </c>
      <c r="O48" s="46">
        <v>0</v>
      </c>
      <c r="P48" s="16">
        <v>0</v>
      </c>
      <c r="Q48" s="2">
        <f>$H$116*P48</f>
        <v>0</v>
      </c>
      <c r="R48" s="46">
        <v>0</v>
      </c>
      <c r="S48" s="16">
        <v>0</v>
      </c>
      <c r="T48" s="2">
        <f>$H$116*S48</f>
        <v>0</v>
      </c>
      <c r="U48" s="46">
        <v>0</v>
      </c>
      <c r="V48" s="16">
        <v>0</v>
      </c>
      <c r="W48" s="2">
        <f>$H$116*V48</f>
        <v>0</v>
      </c>
      <c r="X48" s="46">
        <v>0</v>
      </c>
      <c r="Y48" s="16">
        <v>0</v>
      </c>
      <c r="Z48" s="2">
        <f>$H$116*Y48</f>
        <v>0</v>
      </c>
      <c r="AA48" s="46">
        <v>0</v>
      </c>
      <c r="AB48" s="16">
        <v>0</v>
      </c>
      <c r="AC48" s="2">
        <f>$H$116*AB48</f>
        <v>0</v>
      </c>
      <c r="AD48" s="46">
        <v>0</v>
      </c>
      <c r="AE48" s="16">
        <v>0</v>
      </c>
      <c r="AF48" s="63">
        <f>$H$116*AE48</f>
        <v>0</v>
      </c>
      <c r="AG48" s="46">
        <v>0</v>
      </c>
      <c r="AH48" s="16">
        <f t="shared" si="104"/>
        <v>0</v>
      </c>
      <c r="AI48" s="67">
        <f t="shared" si="104"/>
        <v>0</v>
      </c>
      <c r="AJ48" s="79">
        <f t="shared" si="64"/>
        <v>0</v>
      </c>
    </row>
    <row r="49" spans="1:36" x14ac:dyDescent="0.25">
      <c r="A49" s="7" t="s">
        <v>50</v>
      </c>
      <c r="B49" s="8">
        <v>3</v>
      </c>
      <c r="C49" s="46">
        <v>0</v>
      </c>
      <c r="D49" s="16">
        <v>0</v>
      </c>
      <c r="E49" s="2">
        <f>$H$116*D49</f>
        <v>0</v>
      </c>
      <c r="F49" s="46">
        <v>0</v>
      </c>
      <c r="G49" s="16">
        <v>0</v>
      </c>
      <c r="H49" s="2">
        <f>$H$116*G49</f>
        <v>0</v>
      </c>
      <c r="I49" s="46">
        <v>0</v>
      </c>
      <c r="J49" s="16">
        <v>0</v>
      </c>
      <c r="K49" s="2">
        <f>$H$116*J49</f>
        <v>0</v>
      </c>
      <c r="L49" s="46">
        <v>0</v>
      </c>
      <c r="M49" s="16">
        <v>0</v>
      </c>
      <c r="N49" s="2">
        <f>$H$116*M49</f>
        <v>0</v>
      </c>
      <c r="O49" s="46">
        <v>0</v>
      </c>
      <c r="P49" s="16">
        <v>0</v>
      </c>
      <c r="Q49" s="2">
        <f>$H$116*P49</f>
        <v>0</v>
      </c>
      <c r="R49" s="46">
        <v>0</v>
      </c>
      <c r="S49" s="16">
        <v>0</v>
      </c>
      <c r="T49" s="2">
        <f>$H$116*S49</f>
        <v>0</v>
      </c>
      <c r="U49" s="46">
        <v>0</v>
      </c>
      <c r="V49" s="16">
        <v>0</v>
      </c>
      <c r="W49" s="2">
        <f>$H$116*V49</f>
        <v>0</v>
      </c>
      <c r="X49" s="46">
        <v>0</v>
      </c>
      <c r="Y49" s="16">
        <v>0</v>
      </c>
      <c r="Z49" s="2">
        <f>$H$116*Y49</f>
        <v>0</v>
      </c>
      <c r="AA49" s="46">
        <v>0</v>
      </c>
      <c r="AB49" s="16">
        <v>0</v>
      </c>
      <c r="AC49" s="2">
        <f>$H$116*AB49</f>
        <v>0</v>
      </c>
      <c r="AD49" s="46">
        <v>0</v>
      </c>
      <c r="AE49" s="16">
        <v>0</v>
      </c>
      <c r="AF49" s="63">
        <f>$H$116*AE49</f>
        <v>0</v>
      </c>
      <c r="AG49" s="46">
        <v>0</v>
      </c>
      <c r="AH49" s="16">
        <f t="shared" si="104"/>
        <v>0</v>
      </c>
      <c r="AI49" s="67">
        <f t="shared" si="104"/>
        <v>0</v>
      </c>
      <c r="AJ49" s="79">
        <f t="shared" si="64"/>
        <v>0</v>
      </c>
    </row>
    <row r="50" spans="1:36" x14ac:dyDescent="0.25">
      <c r="A50" s="7" t="s">
        <v>50</v>
      </c>
      <c r="B50" s="8">
        <v>4</v>
      </c>
      <c r="C50" s="46">
        <v>0</v>
      </c>
      <c r="D50" s="16">
        <v>0</v>
      </c>
      <c r="E50" s="2">
        <f>$H$116*D50</f>
        <v>0</v>
      </c>
      <c r="F50" s="46">
        <v>0</v>
      </c>
      <c r="G50" s="16">
        <v>0</v>
      </c>
      <c r="H50" s="2">
        <f>$H$116*G50</f>
        <v>0</v>
      </c>
      <c r="I50" s="46">
        <v>0</v>
      </c>
      <c r="J50" s="16">
        <v>0</v>
      </c>
      <c r="K50" s="2">
        <f>$H$116*J50</f>
        <v>0</v>
      </c>
      <c r="L50" s="46">
        <v>0</v>
      </c>
      <c r="M50" s="16">
        <v>0</v>
      </c>
      <c r="N50" s="2">
        <f>$H$116*M50</f>
        <v>0</v>
      </c>
      <c r="O50" s="46">
        <v>0</v>
      </c>
      <c r="P50" s="16">
        <v>0</v>
      </c>
      <c r="Q50" s="2">
        <f>$H$116*P50</f>
        <v>0</v>
      </c>
      <c r="R50" s="46">
        <v>0</v>
      </c>
      <c r="S50" s="16">
        <v>0</v>
      </c>
      <c r="T50" s="2">
        <f>$H$116*S50</f>
        <v>0</v>
      </c>
      <c r="U50" s="46">
        <v>0</v>
      </c>
      <c r="V50" s="16">
        <v>0</v>
      </c>
      <c r="W50" s="2">
        <f>$H$116*V50</f>
        <v>0</v>
      </c>
      <c r="X50" s="46">
        <v>0</v>
      </c>
      <c r="Y50" s="16">
        <v>0</v>
      </c>
      <c r="Z50" s="2">
        <f>$H$116*Y50</f>
        <v>0</v>
      </c>
      <c r="AA50" s="46">
        <v>0</v>
      </c>
      <c r="AB50" s="16">
        <v>0</v>
      </c>
      <c r="AC50" s="2">
        <f>$H$116*AB50</f>
        <v>0</v>
      </c>
      <c r="AD50" s="46">
        <v>0</v>
      </c>
      <c r="AE50" s="16">
        <v>0</v>
      </c>
      <c r="AF50" s="63">
        <f>$H$116*AE50</f>
        <v>0</v>
      </c>
      <c r="AG50" s="46">
        <v>0</v>
      </c>
      <c r="AH50" s="16">
        <f t="shared" si="104"/>
        <v>0</v>
      </c>
      <c r="AI50" s="67">
        <f t="shared" si="104"/>
        <v>0</v>
      </c>
      <c r="AJ50" s="79">
        <f t="shared" si="64"/>
        <v>0</v>
      </c>
    </row>
    <row r="51" spans="1:36" ht="15.75" thickBot="1" x14ac:dyDescent="0.3">
      <c r="A51" s="32" t="s">
        <v>50</v>
      </c>
      <c r="B51" s="33">
        <v>5</v>
      </c>
      <c r="C51" s="47">
        <v>0</v>
      </c>
      <c r="D51" s="18">
        <v>0</v>
      </c>
      <c r="E51" s="3">
        <f>$H$116*D51</f>
        <v>0</v>
      </c>
      <c r="F51" s="47">
        <v>0</v>
      </c>
      <c r="G51" s="18">
        <v>0</v>
      </c>
      <c r="H51" s="3">
        <f>$H$116*G51</f>
        <v>0</v>
      </c>
      <c r="I51" s="47">
        <v>0</v>
      </c>
      <c r="J51" s="18">
        <v>0</v>
      </c>
      <c r="K51" s="3">
        <f>$H$116*J51</f>
        <v>0</v>
      </c>
      <c r="L51" s="47">
        <v>0</v>
      </c>
      <c r="M51" s="18">
        <v>0</v>
      </c>
      <c r="N51" s="3">
        <f>$H$116*M51</f>
        <v>0</v>
      </c>
      <c r="O51" s="47">
        <v>0</v>
      </c>
      <c r="P51" s="18">
        <v>0</v>
      </c>
      <c r="Q51" s="3">
        <f>$H$116*P51</f>
        <v>0</v>
      </c>
      <c r="R51" s="47">
        <v>0</v>
      </c>
      <c r="S51" s="18">
        <v>0</v>
      </c>
      <c r="T51" s="3">
        <f>$H$116*S51</f>
        <v>0</v>
      </c>
      <c r="U51" s="47">
        <v>0</v>
      </c>
      <c r="V51" s="18">
        <v>0</v>
      </c>
      <c r="W51" s="3">
        <f>$H$116*V51</f>
        <v>0</v>
      </c>
      <c r="X51" s="47">
        <v>0</v>
      </c>
      <c r="Y51" s="18">
        <v>0</v>
      </c>
      <c r="Z51" s="3">
        <f>$H$116*Y51</f>
        <v>0</v>
      </c>
      <c r="AA51" s="47">
        <v>0</v>
      </c>
      <c r="AB51" s="18">
        <v>0</v>
      </c>
      <c r="AC51" s="3">
        <f>$H$116*AB51</f>
        <v>0</v>
      </c>
      <c r="AD51" s="47">
        <v>0</v>
      </c>
      <c r="AE51" s="18">
        <v>0</v>
      </c>
      <c r="AF51" s="64">
        <f>$H$116*AE51</f>
        <v>0</v>
      </c>
      <c r="AG51" s="47">
        <v>0</v>
      </c>
      <c r="AH51" s="18">
        <f t="shared" si="104"/>
        <v>0</v>
      </c>
      <c r="AI51" s="75">
        <f t="shared" si="104"/>
        <v>0</v>
      </c>
      <c r="AJ51" s="80">
        <f t="shared" si="64"/>
        <v>0</v>
      </c>
    </row>
    <row r="52" spans="1:36" ht="16.5" thickTop="1" thickBot="1" x14ac:dyDescent="0.3">
      <c r="A52" s="34" t="s">
        <v>50</v>
      </c>
      <c r="B52" s="35" t="s">
        <v>3</v>
      </c>
      <c r="C52" s="48">
        <v>0</v>
      </c>
      <c r="D52" s="37">
        <f t="shared" ref="D52:E52" si="105">SUM(D46:D51)</f>
        <v>0</v>
      </c>
      <c r="E52" s="4">
        <f t="shared" si="105"/>
        <v>0</v>
      </c>
      <c r="F52" s="48">
        <v>0</v>
      </c>
      <c r="G52" s="37">
        <f t="shared" ref="G52" si="106">SUM(G46:G51)</f>
        <v>0</v>
      </c>
      <c r="H52" s="4">
        <f t="shared" ref="H52" si="107">SUM(H46:H51)</f>
        <v>0</v>
      </c>
      <c r="I52" s="48">
        <v>0</v>
      </c>
      <c r="J52" s="37">
        <f t="shared" ref="J52" si="108">SUM(J46:J51)</f>
        <v>0</v>
      </c>
      <c r="K52" s="4">
        <f t="shared" ref="K52" si="109">SUM(K46:K51)</f>
        <v>0</v>
      </c>
      <c r="L52" s="48">
        <v>0</v>
      </c>
      <c r="M52" s="37">
        <f t="shared" ref="M52" si="110">SUM(M46:M51)</f>
        <v>0</v>
      </c>
      <c r="N52" s="4">
        <f t="shared" ref="N52" si="111">SUM(N46:N51)</f>
        <v>0</v>
      </c>
      <c r="O52" s="48">
        <v>0</v>
      </c>
      <c r="P52" s="37">
        <f t="shared" ref="P52" si="112">SUM(P46:P51)</f>
        <v>0</v>
      </c>
      <c r="Q52" s="4">
        <f t="shared" ref="Q52" si="113">SUM(Q46:Q51)</f>
        <v>0</v>
      </c>
      <c r="R52" s="48">
        <v>0</v>
      </c>
      <c r="S52" s="37">
        <f t="shared" ref="S52" si="114">SUM(S46:S51)</f>
        <v>0</v>
      </c>
      <c r="T52" s="4">
        <f t="shared" ref="T52" si="115">SUM(T46:T51)</f>
        <v>0</v>
      </c>
      <c r="U52" s="48">
        <v>0</v>
      </c>
      <c r="V52" s="37">
        <f t="shared" ref="V52" si="116">SUM(V46:V51)</f>
        <v>0</v>
      </c>
      <c r="W52" s="4">
        <f t="shared" ref="W52" si="117">SUM(W46:W51)</f>
        <v>0</v>
      </c>
      <c r="X52" s="48">
        <v>0</v>
      </c>
      <c r="Y52" s="37">
        <f t="shared" ref="Y52" si="118">SUM(Y46:Y51)</f>
        <v>0</v>
      </c>
      <c r="Z52" s="4">
        <f t="shared" ref="Z52" si="119">SUM(Z46:Z51)</f>
        <v>0</v>
      </c>
      <c r="AA52" s="48">
        <v>0</v>
      </c>
      <c r="AB52" s="37">
        <f t="shared" ref="AB52" si="120">SUM(AB46:AB51)</f>
        <v>0</v>
      </c>
      <c r="AC52" s="4">
        <f t="shared" ref="AC52" si="121">SUM(AC46:AC51)</f>
        <v>0</v>
      </c>
      <c r="AD52" s="48">
        <v>0</v>
      </c>
      <c r="AE52" s="37">
        <f t="shared" ref="AE52" si="122">SUM(AE46:AE51)</f>
        <v>0</v>
      </c>
      <c r="AF52" s="65">
        <f t="shared" ref="AF52" si="123">SUM(AF46:AF51)</f>
        <v>0</v>
      </c>
      <c r="AG52" s="48">
        <v>0</v>
      </c>
      <c r="AH52" s="37">
        <f>SUM(AH46:AH51)</f>
        <v>0</v>
      </c>
      <c r="AI52" s="77">
        <f>SUM(AI46:AI51)</f>
        <v>0</v>
      </c>
      <c r="AJ52" s="81">
        <f t="shared" si="64"/>
        <v>0</v>
      </c>
    </row>
    <row r="53" spans="1:36" x14ac:dyDescent="0.25">
      <c r="A53" s="5" t="s">
        <v>51</v>
      </c>
      <c r="B53" s="6" t="s">
        <v>2</v>
      </c>
      <c r="C53" s="45">
        <v>0</v>
      </c>
      <c r="D53" s="36">
        <v>0</v>
      </c>
      <c r="E53" s="1">
        <f>($H$116*D53)*0.5</f>
        <v>0</v>
      </c>
      <c r="F53" s="45">
        <v>0</v>
      </c>
      <c r="G53" s="36">
        <v>0</v>
      </c>
      <c r="H53" s="1">
        <f>($H$116*G53)*0.5</f>
        <v>0</v>
      </c>
      <c r="I53" s="45">
        <v>0</v>
      </c>
      <c r="J53" s="36">
        <v>0</v>
      </c>
      <c r="K53" s="1">
        <f>($H$116*J53)*0.5</f>
        <v>0</v>
      </c>
      <c r="L53" s="45">
        <v>0</v>
      </c>
      <c r="M53" s="36">
        <v>0</v>
      </c>
      <c r="N53" s="1">
        <f>($H$116*M53)*0.5</f>
        <v>0</v>
      </c>
      <c r="O53" s="45">
        <v>0</v>
      </c>
      <c r="P53" s="36">
        <v>0</v>
      </c>
      <c r="Q53" s="1">
        <f>($H$116*P53)*0.5</f>
        <v>0</v>
      </c>
      <c r="R53" s="45">
        <v>0</v>
      </c>
      <c r="S53" s="36">
        <v>0</v>
      </c>
      <c r="T53" s="1">
        <f>($H$116*S53)*0.5</f>
        <v>0</v>
      </c>
      <c r="U53" s="45">
        <v>0</v>
      </c>
      <c r="V53" s="36">
        <v>0</v>
      </c>
      <c r="W53" s="1">
        <f>($H$116*V53)*0.5</f>
        <v>0</v>
      </c>
      <c r="X53" s="45">
        <v>0</v>
      </c>
      <c r="Y53" s="36">
        <v>0</v>
      </c>
      <c r="Z53" s="1">
        <f>($H$116*Y53)*0.5</f>
        <v>0</v>
      </c>
      <c r="AA53" s="45">
        <v>0</v>
      </c>
      <c r="AB53" s="36">
        <v>0</v>
      </c>
      <c r="AC53" s="1">
        <f>($H$116*AB53)*0.5</f>
        <v>0</v>
      </c>
      <c r="AD53" s="45">
        <v>0</v>
      </c>
      <c r="AE53" s="36">
        <v>0</v>
      </c>
      <c r="AF53" s="62">
        <f>($H$116*AE53)*0.5</f>
        <v>0</v>
      </c>
      <c r="AG53" s="45">
        <v>0</v>
      </c>
      <c r="AH53" s="36">
        <f>SUM(AE53,AB53,Y53,V53,S53,P53,M53,J53,G53,D53)</f>
        <v>0</v>
      </c>
      <c r="AI53" s="76">
        <f>SUM(AF53,AC53,Z53,W53,T53,Q53,N53,K53,H53,E53)</f>
        <v>0</v>
      </c>
      <c r="AJ53" s="78">
        <f t="shared" si="64"/>
        <v>0</v>
      </c>
    </row>
    <row r="54" spans="1:36" x14ac:dyDescent="0.25">
      <c r="A54" s="7" t="s">
        <v>51</v>
      </c>
      <c r="B54" s="8">
        <v>1</v>
      </c>
      <c r="C54" s="46">
        <v>0</v>
      </c>
      <c r="D54" s="16">
        <v>0</v>
      </c>
      <c r="E54" s="2">
        <f>$H$116*D54</f>
        <v>0</v>
      </c>
      <c r="F54" s="46">
        <v>0</v>
      </c>
      <c r="G54" s="16">
        <v>0</v>
      </c>
      <c r="H54" s="2">
        <f>$H$116*G54</f>
        <v>0</v>
      </c>
      <c r="I54" s="46">
        <v>0</v>
      </c>
      <c r="J54" s="16">
        <v>0</v>
      </c>
      <c r="K54" s="2">
        <f>$H$116*J54</f>
        <v>0</v>
      </c>
      <c r="L54" s="46">
        <v>0</v>
      </c>
      <c r="M54" s="16">
        <v>0</v>
      </c>
      <c r="N54" s="2">
        <f>$H$116*M54</f>
        <v>0</v>
      </c>
      <c r="O54" s="46">
        <v>0</v>
      </c>
      <c r="P54" s="16">
        <v>0</v>
      </c>
      <c r="Q54" s="2">
        <f>$H$116*P54</f>
        <v>0</v>
      </c>
      <c r="R54" s="46">
        <v>0</v>
      </c>
      <c r="S54" s="16">
        <v>0</v>
      </c>
      <c r="T54" s="2">
        <f>$H$116*S54</f>
        <v>0</v>
      </c>
      <c r="U54" s="46">
        <v>0</v>
      </c>
      <c r="V54" s="16">
        <v>0</v>
      </c>
      <c r="W54" s="2">
        <f>$H$116*V54</f>
        <v>0</v>
      </c>
      <c r="X54" s="46">
        <v>0</v>
      </c>
      <c r="Y54" s="16">
        <v>0</v>
      </c>
      <c r="Z54" s="2">
        <f>$H$116*Y54</f>
        <v>0</v>
      </c>
      <c r="AA54" s="46">
        <v>0</v>
      </c>
      <c r="AB54" s="16">
        <v>0</v>
      </c>
      <c r="AC54" s="2">
        <f>$H$116*AB54</f>
        <v>0</v>
      </c>
      <c r="AD54" s="46">
        <v>0</v>
      </c>
      <c r="AE54" s="16">
        <v>0</v>
      </c>
      <c r="AF54" s="63">
        <f>$H$116*AE54</f>
        <v>0</v>
      </c>
      <c r="AG54" s="46">
        <v>0</v>
      </c>
      <c r="AH54" s="16">
        <f t="shared" ref="AH54:AI58" si="124">SUM(AE54,AB54,Y54,V54,S54,P54,M54,J54,G54,D54)</f>
        <v>0</v>
      </c>
      <c r="AI54" s="67">
        <f t="shared" si="124"/>
        <v>0</v>
      </c>
      <c r="AJ54" s="79">
        <f t="shared" si="64"/>
        <v>0</v>
      </c>
    </row>
    <row r="55" spans="1:36" x14ac:dyDescent="0.25">
      <c r="A55" s="7" t="s">
        <v>51</v>
      </c>
      <c r="B55" s="8">
        <v>2</v>
      </c>
      <c r="C55" s="46">
        <v>0</v>
      </c>
      <c r="D55" s="16">
        <v>0</v>
      </c>
      <c r="E55" s="2">
        <f>$H$116*D55</f>
        <v>0</v>
      </c>
      <c r="F55" s="46">
        <v>0</v>
      </c>
      <c r="G55" s="16">
        <v>0</v>
      </c>
      <c r="H55" s="2">
        <f>$H$116*G55</f>
        <v>0</v>
      </c>
      <c r="I55" s="46">
        <v>0</v>
      </c>
      <c r="J55" s="16">
        <v>0</v>
      </c>
      <c r="K55" s="2">
        <f>$H$116*J55</f>
        <v>0</v>
      </c>
      <c r="L55" s="46">
        <v>0</v>
      </c>
      <c r="M55" s="16">
        <v>0</v>
      </c>
      <c r="N55" s="2">
        <f>$H$116*M55</f>
        <v>0</v>
      </c>
      <c r="O55" s="46">
        <v>0</v>
      </c>
      <c r="P55" s="16">
        <v>0</v>
      </c>
      <c r="Q55" s="2">
        <f>$H$116*P55</f>
        <v>0</v>
      </c>
      <c r="R55" s="46">
        <v>0</v>
      </c>
      <c r="S55" s="16">
        <v>0</v>
      </c>
      <c r="T55" s="2">
        <f>$H$116*S55</f>
        <v>0</v>
      </c>
      <c r="U55" s="46">
        <v>0</v>
      </c>
      <c r="V55" s="16">
        <v>0</v>
      </c>
      <c r="W55" s="2">
        <f>$H$116*V55</f>
        <v>0</v>
      </c>
      <c r="X55" s="46">
        <v>0</v>
      </c>
      <c r="Y55" s="16">
        <v>0</v>
      </c>
      <c r="Z55" s="2">
        <f>$H$116*Y55</f>
        <v>0</v>
      </c>
      <c r="AA55" s="46">
        <v>0</v>
      </c>
      <c r="AB55" s="16">
        <v>0</v>
      </c>
      <c r="AC55" s="2">
        <f>$H$116*AB55</f>
        <v>0</v>
      </c>
      <c r="AD55" s="46">
        <v>0</v>
      </c>
      <c r="AE55" s="16">
        <v>0</v>
      </c>
      <c r="AF55" s="63">
        <f>$H$116*AE55</f>
        <v>0</v>
      </c>
      <c r="AG55" s="46">
        <v>0</v>
      </c>
      <c r="AH55" s="16">
        <f t="shared" si="124"/>
        <v>0</v>
      </c>
      <c r="AI55" s="67">
        <f t="shared" si="124"/>
        <v>0</v>
      </c>
      <c r="AJ55" s="79">
        <f t="shared" si="64"/>
        <v>0</v>
      </c>
    </row>
    <row r="56" spans="1:36" x14ac:dyDescent="0.25">
      <c r="A56" s="7" t="s">
        <v>51</v>
      </c>
      <c r="B56" s="8">
        <v>3</v>
      </c>
      <c r="C56" s="46">
        <v>0</v>
      </c>
      <c r="D56" s="16">
        <v>0</v>
      </c>
      <c r="E56" s="2">
        <f>$H$116*D56</f>
        <v>0</v>
      </c>
      <c r="F56" s="46">
        <v>0</v>
      </c>
      <c r="G56" s="16">
        <v>0</v>
      </c>
      <c r="H56" s="2">
        <f>$H$116*G56</f>
        <v>0</v>
      </c>
      <c r="I56" s="46">
        <v>0</v>
      </c>
      <c r="J56" s="16">
        <v>0</v>
      </c>
      <c r="K56" s="2">
        <f>$H$116*J56</f>
        <v>0</v>
      </c>
      <c r="L56" s="46">
        <v>0</v>
      </c>
      <c r="M56" s="16">
        <v>0</v>
      </c>
      <c r="N56" s="2">
        <f>$H$116*M56</f>
        <v>0</v>
      </c>
      <c r="O56" s="46">
        <v>0</v>
      </c>
      <c r="P56" s="16">
        <v>0</v>
      </c>
      <c r="Q56" s="2">
        <f>$H$116*P56</f>
        <v>0</v>
      </c>
      <c r="R56" s="46">
        <v>0</v>
      </c>
      <c r="S56" s="16">
        <v>0</v>
      </c>
      <c r="T56" s="2">
        <f>$H$116*S56</f>
        <v>0</v>
      </c>
      <c r="U56" s="46">
        <v>0</v>
      </c>
      <c r="V56" s="16">
        <v>0</v>
      </c>
      <c r="W56" s="2">
        <f>$H$116*V56</f>
        <v>0</v>
      </c>
      <c r="X56" s="46">
        <v>0</v>
      </c>
      <c r="Y56" s="16">
        <v>0</v>
      </c>
      <c r="Z56" s="2">
        <f>$H$116*Y56</f>
        <v>0</v>
      </c>
      <c r="AA56" s="46">
        <v>0</v>
      </c>
      <c r="AB56" s="16">
        <v>0</v>
      </c>
      <c r="AC56" s="2">
        <f>$H$116*AB56</f>
        <v>0</v>
      </c>
      <c r="AD56" s="46">
        <v>0</v>
      </c>
      <c r="AE56" s="16">
        <v>0</v>
      </c>
      <c r="AF56" s="63">
        <f>$H$116*AE56</f>
        <v>0</v>
      </c>
      <c r="AG56" s="46">
        <v>0</v>
      </c>
      <c r="AH56" s="16">
        <f t="shared" si="124"/>
        <v>0</v>
      </c>
      <c r="AI56" s="67">
        <f t="shared" si="124"/>
        <v>0</v>
      </c>
      <c r="AJ56" s="79">
        <f t="shared" si="64"/>
        <v>0</v>
      </c>
    </row>
    <row r="57" spans="1:36" x14ac:dyDescent="0.25">
      <c r="A57" s="7" t="s">
        <v>51</v>
      </c>
      <c r="B57" s="8">
        <v>4</v>
      </c>
      <c r="C57" s="46">
        <v>0</v>
      </c>
      <c r="D57" s="16">
        <v>0</v>
      </c>
      <c r="E57" s="2">
        <f>$H$116*D57</f>
        <v>0</v>
      </c>
      <c r="F57" s="46">
        <v>0</v>
      </c>
      <c r="G57" s="16">
        <v>0</v>
      </c>
      <c r="H57" s="2">
        <f>$H$116*G57</f>
        <v>0</v>
      </c>
      <c r="I57" s="46">
        <v>0</v>
      </c>
      <c r="J57" s="16">
        <v>0</v>
      </c>
      <c r="K57" s="2">
        <f>$H$116*J57</f>
        <v>0</v>
      </c>
      <c r="L57" s="46">
        <v>0</v>
      </c>
      <c r="M57" s="16">
        <v>0</v>
      </c>
      <c r="N57" s="2">
        <f>$H$116*M57</f>
        <v>0</v>
      </c>
      <c r="O57" s="46">
        <v>0</v>
      </c>
      <c r="P57" s="16">
        <v>0</v>
      </c>
      <c r="Q57" s="2">
        <f>$H$116*P57</f>
        <v>0</v>
      </c>
      <c r="R57" s="46">
        <v>0</v>
      </c>
      <c r="S57" s="16">
        <v>0</v>
      </c>
      <c r="T57" s="2">
        <f>$H$116*S57</f>
        <v>0</v>
      </c>
      <c r="U57" s="46">
        <v>0</v>
      </c>
      <c r="V57" s="16">
        <v>0</v>
      </c>
      <c r="W57" s="2">
        <f>$H$116*V57</f>
        <v>0</v>
      </c>
      <c r="X57" s="46">
        <v>0</v>
      </c>
      <c r="Y57" s="16">
        <v>0</v>
      </c>
      <c r="Z57" s="2">
        <f>$H$116*Y57</f>
        <v>0</v>
      </c>
      <c r="AA57" s="46">
        <v>0</v>
      </c>
      <c r="AB57" s="16">
        <v>0</v>
      </c>
      <c r="AC57" s="2">
        <f>$H$116*AB57</f>
        <v>0</v>
      </c>
      <c r="AD57" s="46">
        <v>0</v>
      </c>
      <c r="AE57" s="16">
        <v>0</v>
      </c>
      <c r="AF57" s="63">
        <f>$H$116*AE57</f>
        <v>0</v>
      </c>
      <c r="AG57" s="46">
        <v>0</v>
      </c>
      <c r="AH57" s="16">
        <f t="shared" si="124"/>
        <v>0</v>
      </c>
      <c r="AI57" s="67">
        <f t="shared" si="124"/>
        <v>0</v>
      </c>
      <c r="AJ57" s="79">
        <f t="shared" si="64"/>
        <v>0</v>
      </c>
    </row>
    <row r="58" spans="1:36" ht="15.75" thickBot="1" x14ac:dyDescent="0.3">
      <c r="A58" s="32" t="s">
        <v>51</v>
      </c>
      <c r="B58" s="33">
        <v>5</v>
      </c>
      <c r="C58" s="47">
        <v>0</v>
      </c>
      <c r="D58" s="18">
        <v>0</v>
      </c>
      <c r="E58" s="3">
        <f>$H$116*D58</f>
        <v>0</v>
      </c>
      <c r="F58" s="47">
        <v>0</v>
      </c>
      <c r="G58" s="18">
        <v>0</v>
      </c>
      <c r="H58" s="3">
        <f>$H$116*G58</f>
        <v>0</v>
      </c>
      <c r="I58" s="47">
        <v>0</v>
      </c>
      <c r="J58" s="18">
        <v>0</v>
      </c>
      <c r="K58" s="3">
        <f>$H$116*J58</f>
        <v>0</v>
      </c>
      <c r="L58" s="47">
        <v>0</v>
      </c>
      <c r="M58" s="18">
        <v>0</v>
      </c>
      <c r="N58" s="3">
        <f>$H$116*M58</f>
        <v>0</v>
      </c>
      <c r="O58" s="47">
        <v>0</v>
      </c>
      <c r="P58" s="18">
        <v>0</v>
      </c>
      <c r="Q58" s="3">
        <f>$H$116*P58</f>
        <v>0</v>
      </c>
      <c r="R58" s="47">
        <v>0</v>
      </c>
      <c r="S58" s="18">
        <v>0</v>
      </c>
      <c r="T58" s="3">
        <f>$H$116*S58</f>
        <v>0</v>
      </c>
      <c r="U58" s="47">
        <v>0</v>
      </c>
      <c r="V58" s="18">
        <v>0</v>
      </c>
      <c r="W58" s="3">
        <f>$H$116*V58</f>
        <v>0</v>
      </c>
      <c r="X58" s="47">
        <v>0</v>
      </c>
      <c r="Y58" s="18">
        <v>0</v>
      </c>
      <c r="Z58" s="3">
        <f>$H$116*Y58</f>
        <v>0</v>
      </c>
      <c r="AA58" s="47">
        <v>0</v>
      </c>
      <c r="AB58" s="18">
        <v>0</v>
      </c>
      <c r="AC58" s="3">
        <f>$H$116*AB58</f>
        <v>0</v>
      </c>
      <c r="AD58" s="47">
        <v>0</v>
      </c>
      <c r="AE58" s="18">
        <v>0</v>
      </c>
      <c r="AF58" s="64">
        <f>$H$116*AE58</f>
        <v>0</v>
      </c>
      <c r="AG58" s="47">
        <v>0</v>
      </c>
      <c r="AH58" s="18">
        <f t="shared" si="124"/>
        <v>0</v>
      </c>
      <c r="AI58" s="75">
        <f t="shared" si="124"/>
        <v>0</v>
      </c>
      <c r="AJ58" s="80">
        <f t="shared" si="64"/>
        <v>0</v>
      </c>
    </row>
    <row r="59" spans="1:36" ht="16.5" thickTop="1" thickBot="1" x14ac:dyDescent="0.3">
      <c r="A59" s="34" t="s">
        <v>51</v>
      </c>
      <c r="B59" s="35" t="s">
        <v>3</v>
      </c>
      <c r="C59" s="48">
        <v>0</v>
      </c>
      <c r="D59" s="37">
        <f t="shared" ref="D59:E59" si="125">SUM(D53:D58)</f>
        <v>0</v>
      </c>
      <c r="E59" s="4">
        <f t="shared" si="125"/>
        <v>0</v>
      </c>
      <c r="F59" s="48">
        <v>0</v>
      </c>
      <c r="G59" s="37">
        <f t="shared" ref="G59" si="126">SUM(G53:G58)</f>
        <v>0</v>
      </c>
      <c r="H59" s="4">
        <f t="shared" ref="H59" si="127">SUM(H53:H58)</f>
        <v>0</v>
      </c>
      <c r="I59" s="48">
        <v>0</v>
      </c>
      <c r="J59" s="37">
        <f t="shared" ref="J59" si="128">SUM(J53:J58)</f>
        <v>0</v>
      </c>
      <c r="K59" s="4">
        <f t="shared" ref="K59" si="129">SUM(K53:K58)</f>
        <v>0</v>
      </c>
      <c r="L59" s="48">
        <v>0</v>
      </c>
      <c r="M59" s="37">
        <f t="shared" ref="M59" si="130">SUM(M53:M58)</f>
        <v>0</v>
      </c>
      <c r="N59" s="4">
        <f t="shared" ref="N59" si="131">SUM(N53:N58)</f>
        <v>0</v>
      </c>
      <c r="O59" s="48">
        <v>0</v>
      </c>
      <c r="P59" s="37">
        <f t="shared" ref="P59" si="132">SUM(P53:P58)</f>
        <v>0</v>
      </c>
      <c r="Q59" s="4">
        <f t="shared" ref="Q59" si="133">SUM(Q53:Q58)</f>
        <v>0</v>
      </c>
      <c r="R59" s="48">
        <v>0</v>
      </c>
      <c r="S59" s="37">
        <f t="shared" ref="S59" si="134">SUM(S53:S58)</f>
        <v>0</v>
      </c>
      <c r="T59" s="4">
        <f t="shared" ref="T59" si="135">SUM(T53:T58)</f>
        <v>0</v>
      </c>
      <c r="U59" s="48">
        <v>0</v>
      </c>
      <c r="V59" s="37">
        <f t="shared" ref="V59" si="136">SUM(V53:V58)</f>
        <v>0</v>
      </c>
      <c r="W59" s="4">
        <f t="shared" ref="W59" si="137">SUM(W53:W58)</f>
        <v>0</v>
      </c>
      <c r="X59" s="48">
        <v>0</v>
      </c>
      <c r="Y59" s="37">
        <f t="shared" ref="Y59" si="138">SUM(Y53:Y58)</f>
        <v>0</v>
      </c>
      <c r="Z59" s="4">
        <f t="shared" ref="Z59" si="139">SUM(Z53:Z58)</f>
        <v>0</v>
      </c>
      <c r="AA59" s="48">
        <v>0</v>
      </c>
      <c r="AB59" s="37">
        <f t="shared" ref="AB59" si="140">SUM(AB53:AB58)</f>
        <v>0</v>
      </c>
      <c r="AC59" s="4">
        <f t="shared" ref="AC59" si="141">SUM(AC53:AC58)</f>
        <v>0</v>
      </c>
      <c r="AD59" s="48">
        <v>0</v>
      </c>
      <c r="AE59" s="37">
        <f t="shared" ref="AE59" si="142">SUM(AE53:AE58)</f>
        <v>0</v>
      </c>
      <c r="AF59" s="65">
        <f t="shared" ref="AF59" si="143">SUM(AF53:AF58)</f>
        <v>0</v>
      </c>
      <c r="AG59" s="48">
        <v>0</v>
      </c>
      <c r="AH59" s="37">
        <f>SUM(AH53:AH58)</f>
        <v>0</v>
      </c>
      <c r="AI59" s="77">
        <f>SUM(AI53:AI58)</f>
        <v>0</v>
      </c>
      <c r="AJ59" s="81">
        <f t="shared" si="64"/>
        <v>0</v>
      </c>
    </row>
    <row r="60" spans="1:36" x14ac:dyDescent="0.25">
      <c r="A60" s="5" t="s">
        <v>52</v>
      </c>
      <c r="B60" s="6" t="s">
        <v>2</v>
      </c>
      <c r="C60" s="45">
        <v>0</v>
      </c>
      <c r="D60" s="36">
        <v>0</v>
      </c>
      <c r="E60" s="1">
        <f>($H$116*D60)*0.5</f>
        <v>0</v>
      </c>
      <c r="F60" s="45">
        <v>0</v>
      </c>
      <c r="G60" s="36">
        <v>0</v>
      </c>
      <c r="H60" s="1">
        <f>($H$116*G60)*0.5</f>
        <v>0</v>
      </c>
      <c r="I60" s="45">
        <v>0</v>
      </c>
      <c r="J60" s="36">
        <v>0</v>
      </c>
      <c r="K60" s="1">
        <f>($H$116*J60)*0.5</f>
        <v>0</v>
      </c>
      <c r="L60" s="45">
        <v>0</v>
      </c>
      <c r="M60" s="36">
        <v>0</v>
      </c>
      <c r="N60" s="1">
        <f>($H$116*M60)*0.5</f>
        <v>0</v>
      </c>
      <c r="O60" s="45">
        <v>0</v>
      </c>
      <c r="P60" s="36">
        <v>0</v>
      </c>
      <c r="Q60" s="1">
        <f>($H$116*P60)*0.5</f>
        <v>0</v>
      </c>
      <c r="R60" s="45">
        <v>0</v>
      </c>
      <c r="S60" s="36">
        <v>0</v>
      </c>
      <c r="T60" s="1">
        <f>($H$116*S60)*0.5</f>
        <v>0</v>
      </c>
      <c r="U60" s="45">
        <v>0</v>
      </c>
      <c r="V60" s="36">
        <v>0</v>
      </c>
      <c r="W60" s="1">
        <f>($H$116*V60)*0.5</f>
        <v>0</v>
      </c>
      <c r="X60" s="45">
        <v>0</v>
      </c>
      <c r="Y60" s="36">
        <v>0</v>
      </c>
      <c r="Z60" s="1">
        <f>($H$116*Y60)*0.5</f>
        <v>0</v>
      </c>
      <c r="AA60" s="45">
        <v>0</v>
      </c>
      <c r="AB60" s="36">
        <v>0</v>
      </c>
      <c r="AC60" s="1">
        <f>($H$116*AB60)*0.5</f>
        <v>0</v>
      </c>
      <c r="AD60" s="45">
        <v>0</v>
      </c>
      <c r="AE60" s="36">
        <v>0</v>
      </c>
      <c r="AF60" s="62">
        <f>($H$116*AE60)*0.5</f>
        <v>0</v>
      </c>
      <c r="AG60" s="45">
        <v>0</v>
      </c>
      <c r="AH60" s="36">
        <f>SUM(AE60,AB60,Y60,V60,S60,P60,M60,J60,G60,D60)</f>
        <v>0</v>
      </c>
      <c r="AI60" s="76">
        <f>SUM(AF60,AC60,Z60,W60,T60,Q60,N60,K60,H60,E60)</f>
        <v>0</v>
      </c>
      <c r="AJ60" s="78">
        <f t="shared" si="64"/>
        <v>0</v>
      </c>
    </row>
    <row r="61" spans="1:36" x14ac:dyDescent="0.25">
      <c r="A61" s="7" t="s">
        <v>52</v>
      </c>
      <c r="B61" s="8">
        <v>1</v>
      </c>
      <c r="C61" s="46">
        <v>0</v>
      </c>
      <c r="D61" s="16">
        <v>0</v>
      </c>
      <c r="E61" s="2">
        <f>$H$116*D61</f>
        <v>0</v>
      </c>
      <c r="F61" s="46">
        <v>0</v>
      </c>
      <c r="G61" s="16">
        <v>0</v>
      </c>
      <c r="H61" s="2">
        <f>$H$116*G61</f>
        <v>0</v>
      </c>
      <c r="I61" s="46">
        <v>0</v>
      </c>
      <c r="J61" s="16">
        <v>0</v>
      </c>
      <c r="K61" s="2">
        <f>$H$116*J61</f>
        <v>0</v>
      </c>
      <c r="L61" s="46">
        <v>0</v>
      </c>
      <c r="M61" s="16">
        <v>0</v>
      </c>
      <c r="N61" s="2">
        <f>$H$116*M61</f>
        <v>0</v>
      </c>
      <c r="O61" s="46">
        <v>0</v>
      </c>
      <c r="P61" s="16">
        <v>0</v>
      </c>
      <c r="Q61" s="2">
        <f>$H$116*P61</f>
        <v>0</v>
      </c>
      <c r="R61" s="46">
        <v>0</v>
      </c>
      <c r="S61" s="16">
        <v>0</v>
      </c>
      <c r="T61" s="2">
        <f>$H$116*S61</f>
        <v>0</v>
      </c>
      <c r="U61" s="46">
        <v>0</v>
      </c>
      <c r="V61" s="16">
        <v>0</v>
      </c>
      <c r="W61" s="2">
        <f>$H$116*V61</f>
        <v>0</v>
      </c>
      <c r="X61" s="46">
        <v>0</v>
      </c>
      <c r="Y61" s="16">
        <v>0</v>
      </c>
      <c r="Z61" s="2">
        <f>$H$116*Y61</f>
        <v>0</v>
      </c>
      <c r="AA61" s="46">
        <v>0</v>
      </c>
      <c r="AB61" s="16">
        <v>0</v>
      </c>
      <c r="AC61" s="2">
        <f>$H$116*AB61</f>
        <v>0</v>
      </c>
      <c r="AD61" s="46">
        <v>0</v>
      </c>
      <c r="AE61" s="16">
        <v>0</v>
      </c>
      <c r="AF61" s="63">
        <f>$H$116*AE61</f>
        <v>0</v>
      </c>
      <c r="AG61" s="46">
        <v>0</v>
      </c>
      <c r="AH61" s="16">
        <f t="shared" ref="AH61:AI65" si="144">SUM(AE61,AB61,Y61,V61,S61,P61,M61,J61,G61,D61)</f>
        <v>0</v>
      </c>
      <c r="AI61" s="67">
        <f t="shared" si="144"/>
        <v>0</v>
      </c>
      <c r="AJ61" s="79">
        <f t="shared" si="64"/>
        <v>0</v>
      </c>
    </row>
    <row r="62" spans="1:36" x14ac:dyDescent="0.25">
      <c r="A62" s="7" t="s">
        <v>52</v>
      </c>
      <c r="B62" s="8">
        <v>2</v>
      </c>
      <c r="C62" s="46">
        <v>0</v>
      </c>
      <c r="D62" s="16">
        <v>0</v>
      </c>
      <c r="E62" s="2">
        <f>$H$116*D62</f>
        <v>0</v>
      </c>
      <c r="F62" s="46">
        <v>0</v>
      </c>
      <c r="G62" s="16">
        <v>0</v>
      </c>
      <c r="H62" s="2">
        <f>$H$116*G62</f>
        <v>0</v>
      </c>
      <c r="I62" s="46">
        <v>0</v>
      </c>
      <c r="J62" s="16">
        <v>0</v>
      </c>
      <c r="K62" s="2">
        <f>$H$116*J62</f>
        <v>0</v>
      </c>
      <c r="L62" s="46">
        <v>0</v>
      </c>
      <c r="M62" s="16">
        <v>0</v>
      </c>
      <c r="N62" s="2">
        <f>$H$116*M62</f>
        <v>0</v>
      </c>
      <c r="O62" s="46">
        <v>0</v>
      </c>
      <c r="P62" s="16">
        <v>0</v>
      </c>
      <c r="Q62" s="2">
        <f>$H$116*P62</f>
        <v>0</v>
      </c>
      <c r="R62" s="46">
        <v>0</v>
      </c>
      <c r="S62" s="16">
        <v>0</v>
      </c>
      <c r="T62" s="2">
        <f>$H$116*S62</f>
        <v>0</v>
      </c>
      <c r="U62" s="46">
        <v>0</v>
      </c>
      <c r="V62" s="16">
        <v>0</v>
      </c>
      <c r="W62" s="2">
        <f>$H$116*V62</f>
        <v>0</v>
      </c>
      <c r="X62" s="46">
        <v>0</v>
      </c>
      <c r="Y62" s="16">
        <v>0</v>
      </c>
      <c r="Z62" s="2">
        <f>$H$116*Y62</f>
        <v>0</v>
      </c>
      <c r="AA62" s="46">
        <v>0</v>
      </c>
      <c r="AB62" s="16">
        <v>0</v>
      </c>
      <c r="AC62" s="2">
        <f>$H$116*AB62</f>
        <v>0</v>
      </c>
      <c r="AD62" s="46">
        <v>0</v>
      </c>
      <c r="AE62" s="16">
        <v>0</v>
      </c>
      <c r="AF62" s="63">
        <f>$H$116*AE62</f>
        <v>0</v>
      </c>
      <c r="AG62" s="46">
        <v>0</v>
      </c>
      <c r="AH62" s="16">
        <f t="shared" si="144"/>
        <v>0</v>
      </c>
      <c r="AI62" s="67">
        <f t="shared" si="144"/>
        <v>0</v>
      </c>
      <c r="AJ62" s="79">
        <f t="shared" si="64"/>
        <v>0</v>
      </c>
    </row>
    <row r="63" spans="1:36" x14ac:dyDescent="0.25">
      <c r="A63" s="7" t="s">
        <v>52</v>
      </c>
      <c r="B63" s="8">
        <v>3</v>
      </c>
      <c r="C63" s="46">
        <v>0</v>
      </c>
      <c r="D63" s="16">
        <v>0</v>
      </c>
      <c r="E63" s="2">
        <f>$H$116*D63</f>
        <v>0</v>
      </c>
      <c r="F63" s="46">
        <v>0</v>
      </c>
      <c r="G63" s="16">
        <v>0</v>
      </c>
      <c r="H63" s="2">
        <f>$H$116*G63</f>
        <v>0</v>
      </c>
      <c r="I63" s="46">
        <v>0</v>
      </c>
      <c r="J63" s="16">
        <v>0</v>
      </c>
      <c r="K63" s="2">
        <f>$H$116*J63</f>
        <v>0</v>
      </c>
      <c r="L63" s="46">
        <v>0</v>
      </c>
      <c r="M63" s="16">
        <v>0</v>
      </c>
      <c r="N63" s="2">
        <f>$H$116*M63</f>
        <v>0</v>
      </c>
      <c r="O63" s="46">
        <v>0</v>
      </c>
      <c r="P63" s="16">
        <v>0</v>
      </c>
      <c r="Q63" s="2">
        <f>$H$116*P63</f>
        <v>0</v>
      </c>
      <c r="R63" s="46">
        <v>0</v>
      </c>
      <c r="S63" s="16">
        <v>0</v>
      </c>
      <c r="T63" s="2">
        <f>$H$116*S63</f>
        <v>0</v>
      </c>
      <c r="U63" s="46">
        <v>0</v>
      </c>
      <c r="V63" s="16">
        <v>0</v>
      </c>
      <c r="W63" s="2">
        <f>$H$116*V63</f>
        <v>0</v>
      </c>
      <c r="X63" s="46">
        <v>0</v>
      </c>
      <c r="Y63" s="16">
        <v>0</v>
      </c>
      <c r="Z63" s="2">
        <f>$H$116*Y63</f>
        <v>0</v>
      </c>
      <c r="AA63" s="46">
        <v>0</v>
      </c>
      <c r="AB63" s="16">
        <v>0</v>
      </c>
      <c r="AC63" s="2">
        <f>$H$116*AB63</f>
        <v>0</v>
      </c>
      <c r="AD63" s="46">
        <v>0</v>
      </c>
      <c r="AE63" s="16">
        <v>0</v>
      </c>
      <c r="AF63" s="63">
        <f>$H$116*AE63</f>
        <v>0</v>
      </c>
      <c r="AG63" s="46">
        <v>0</v>
      </c>
      <c r="AH63" s="16">
        <f t="shared" si="144"/>
        <v>0</v>
      </c>
      <c r="AI63" s="67">
        <f t="shared" si="144"/>
        <v>0</v>
      </c>
      <c r="AJ63" s="79">
        <f t="shared" si="64"/>
        <v>0</v>
      </c>
    </row>
    <row r="64" spans="1:36" x14ac:dyDescent="0.25">
      <c r="A64" s="7" t="s">
        <v>52</v>
      </c>
      <c r="B64" s="8">
        <v>4</v>
      </c>
      <c r="C64" s="46">
        <v>0</v>
      </c>
      <c r="D64" s="16">
        <v>0</v>
      </c>
      <c r="E64" s="2">
        <f>$H$116*D64</f>
        <v>0</v>
      </c>
      <c r="F64" s="46">
        <v>0</v>
      </c>
      <c r="G64" s="16">
        <v>0</v>
      </c>
      <c r="H64" s="2">
        <f>$H$116*G64</f>
        <v>0</v>
      </c>
      <c r="I64" s="46">
        <v>0</v>
      </c>
      <c r="J64" s="16">
        <v>0</v>
      </c>
      <c r="K64" s="2">
        <f>$H$116*J64</f>
        <v>0</v>
      </c>
      <c r="L64" s="46">
        <v>0</v>
      </c>
      <c r="M64" s="16">
        <v>0</v>
      </c>
      <c r="N64" s="2">
        <f>$H$116*M64</f>
        <v>0</v>
      </c>
      <c r="O64" s="46">
        <v>0</v>
      </c>
      <c r="P64" s="16">
        <v>0</v>
      </c>
      <c r="Q64" s="2">
        <f>$H$116*P64</f>
        <v>0</v>
      </c>
      <c r="R64" s="46">
        <v>0</v>
      </c>
      <c r="S64" s="16">
        <v>0</v>
      </c>
      <c r="T64" s="2">
        <f>$H$116*S64</f>
        <v>0</v>
      </c>
      <c r="U64" s="46">
        <v>0</v>
      </c>
      <c r="V64" s="16">
        <v>0</v>
      </c>
      <c r="W64" s="2">
        <f>$H$116*V64</f>
        <v>0</v>
      </c>
      <c r="X64" s="46">
        <v>0</v>
      </c>
      <c r="Y64" s="16">
        <v>0</v>
      </c>
      <c r="Z64" s="2">
        <f>$H$116*Y64</f>
        <v>0</v>
      </c>
      <c r="AA64" s="46">
        <v>0</v>
      </c>
      <c r="AB64" s="16">
        <v>0</v>
      </c>
      <c r="AC64" s="2">
        <f>$H$116*AB64</f>
        <v>0</v>
      </c>
      <c r="AD64" s="46">
        <v>0</v>
      </c>
      <c r="AE64" s="16">
        <v>0</v>
      </c>
      <c r="AF64" s="63">
        <f>$H$116*AE64</f>
        <v>0</v>
      </c>
      <c r="AG64" s="46">
        <v>0</v>
      </c>
      <c r="AH64" s="16">
        <f t="shared" si="144"/>
        <v>0</v>
      </c>
      <c r="AI64" s="67">
        <f t="shared" si="144"/>
        <v>0</v>
      </c>
      <c r="AJ64" s="79">
        <f t="shared" si="64"/>
        <v>0</v>
      </c>
    </row>
    <row r="65" spans="1:36" ht="15.75" thickBot="1" x14ac:dyDescent="0.3">
      <c r="A65" s="32" t="s">
        <v>52</v>
      </c>
      <c r="B65" s="33">
        <v>5</v>
      </c>
      <c r="C65" s="47">
        <v>0</v>
      </c>
      <c r="D65" s="18">
        <v>0</v>
      </c>
      <c r="E65" s="3">
        <f>$H$116*D65</f>
        <v>0</v>
      </c>
      <c r="F65" s="47">
        <v>0</v>
      </c>
      <c r="G65" s="18">
        <v>0</v>
      </c>
      <c r="H65" s="3">
        <f>$H$116*G65</f>
        <v>0</v>
      </c>
      <c r="I65" s="47">
        <v>0</v>
      </c>
      <c r="J65" s="18">
        <v>0</v>
      </c>
      <c r="K65" s="3">
        <f>$H$116*J65</f>
        <v>0</v>
      </c>
      <c r="L65" s="47">
        <v>0</v>
      </c>
      <c r="M65" s="18">
        <v>0</v>
      </c>
      <c r="N65" s="3">
        <f>$H$116*M65</f>
        <v>0</v>
      </c>
      <c r="O65" s="47">
        <v>0</v>
      </c>
      <c r="P65" s="18">
        <v>0</v>
      </c>
      <c r="Q65" s="3">
        <f>$H$116*P65</f>
        <v>0</v>
      </c>
      <c r="R65" s="47">
        <v>0</v>
      </c>
      <c r="S65" s="18">
        <v>0</v>
      </c>
      <c r="T65" s="3">
        <f>$H$116*S65</f>
        <v>0</v>
      </c>
      <c r="U65" s="47">
        <v>0</v>
      </c>
      <c r="V65" s="18">
        <v>0</v>
      </c>
      <c r="W65" s="3">
        <f>$H$116*V65</f>
        <v>0</v>
      </c>
      <c r="X65" s="47">
        <v>0</v>
      </c>
      <c r="Y65" s="18">
        <v>0</v>
      </c>
      <c r="Z65" s="3">
        <f>$H$116*Y65</f>
        <v>0</v>
      </c>
      <c r="AA65" s="47">
        <v>0</v>
      </c>
      <c r="AB65" s="18">
        <v>0</v>
      </c>
      <c r="AC65" s="3">
        <f>$H$116*AB65</f>
        <v>0</v>
      </c>
      <c r="AD65" s="47">
        <v>0</v>
      </c>
      <c r="AE65" s="18">
        <v>0</v>
      </c>
      <c r="AF65" s="64">
        <f>$H$116*AE65</f>
        <v>0</v>
      </c>
      <c r="AG65" s="47">
        <v>0</v>
      </c>
      <c r="AH65" s="18">
        <f t="shared" si="144"/>
        <v>0</v>
      </c>
      <c r="AI65" s="75">
        <f t="shared" si="144"/>
        <v>0</v>
      </c>
      <c r="AJ65" s="80">
        <f t="shared" si="64"/>
        <v>0</v>
      </c>
    </row>
    <row r="66" spans="1:36" ht="16.5" thickTop="1" thickBot="1" x14ac:dyDescent="0.3">
      <c r="A66" s="34" t="s">
        <v>52</v>
      </c>
      <c r="B66" s="35" t="s">
        <v>3</v>
      </c>
      <c r="C66" s="48">
        <v>0</v>
      </c>
      <c r="D66" s="37">
        <f t="shared" ref="D66:E66" si="145">SUM(D60:D65)</f>
        <v>0</v>
      </c>
      <c r="E66" s="4">
        <f t="shared" si="145"/>
        <v>0</v>
      </c>
      <c r="F66" s="48">
        <v>0</v>
      </c>
      <c r="G66" s="37">
        <f t="shared" ref="G66" si="146">SUM(G60:G65)</f>
        <v>0</v>
      </c>
      <c r="H66" s="4">
        <f t="shared" ref="H66" si="147">SUM(H60:H65)</f>
        <v>0</v>
      </c>
      <c r="I66" s="48">
        <v>0</v>
      </c>
      <c r="J66" s="37">
        <f t="shared" ref="J66" si="148">SUM(J60:J65)</f>
        <v>0</v>
      </c>
      <c r="K66" s="4">
        <f t="shared" ref="K66" si="149">SUM(K60:K65)</f>
        <v>0</v>
      </c>
      <c r="L66" s="48">
        <v>0</v>
      </c>
      <c r="M66" s="37">
        <f t="shared" ref="M66" si="150">SUM(M60:M65)</f>
        <v>0</v>
      </c>
      <c r="N66" s="4">
        <f t="shared" ref="N66" si="151">SUM(N60:N65)</f>
        <v>0</v>
      </c>
      <c r="O66" s="48">
        <v>0</v>
      </c>
      <c r="P66" s="37">
        <f t="shared" ref="P66" si="152">SUM(P60:P65)</f>
        <v>0</v>
      </c>
      <c r="Q66" s="4">
        <f t="shared" ref="Q66" si="153">SUM(Q60:Q65)</f>
        <v>0</v>
      </c>
      <c r="R66" s="48">
        <v>0</v>
      </c>
      <c r="S66" s="37">
        <f t="shared" ref="S66" si="154">SUM(S60:S65)</f>
        <v>0</v>
      </c>
      <c r="T66" s="4">
        <f t="shared" ref="T66" si="155">SUM(T60:T65)</f>
        <v>0</v>
      </c>
      <c r="U66" s="48">
        <v>0</v>
      </c>
      <c r="V66" s="37">
        <f t="shared" ref="V66" si="156">SUM(V60:V65)</f>
        <v>0</v>
      </c>
      <c r="W66" s="4">
        <f t="shared" ref="W66" si="157">SUM(W60:W65)</f>
        <v>0</v>
      </c>
      <c r="X66" s="48">
        <v>0</v>
      </c>
      <c r="Y66" s="37">
        <f t="shared" ref="Y66" si="158">SUM(Y60:Y65)</f>
        <v>0</v>
      </c>
      <c r="Z66" s="4">
        <f t="shared" ref="Z66" si="159">SUM(Z60:Z65)</f>
        <v>0</v>
      </c>
      <c r="AA66" s="48">
        <v>0</v>
      </c>
      <c r="AB66" s="37">
        <f t="shared" ref="AB66" si="160">SUM(AB60:AB65)</f>
        <v>0</v>
      </c>
      <c r="AC66" s="4">
        <f t="shared" ref="AC66" si="161">SUM(AC60:AC65)</f>
        <v>0</v>
      </c>
      <c r="AD66" s="48">
        <v>0</v>
      </c>
      <c r="AE66" s="37">
        <f t="shared" ref="AE66" si="162">SUM(AE60:AE65)</f>
        <v>0</v>
      </c>
      <c r="AF66" s="65">
        <f t="shared" ref="AF66" si="163">SUM(AF60:AF65)</f>
        <v>0</v>
      </c>
      <c r="AG66" s="48">
        <v>0</v>
      </c>
      <c r="AH66" s="37">
        <f>SUM(AH60:AH65)</f>
        <v>0</v>
      </c>
      <c r="AI66" s="77">
        <f>SUM(AI60:AI65)</f>
        <v>0</v>
      </c>
      <c r="AJ66" s="81">
        <f t="shared" si="64"/>
        <v>0</v>
      </c>
    </row>
    <row r="67" spans="1:36" x14ac:dyDescent="0.25">
      <c r="A67" s="5" t="s">
        <v>53</v>
      </c>
      <c r="B67" s="6">
        <v>6</v>
      </c>
      <c r="C67" s="45">
        <v>0</v>
      </c>
      <c r="D67" s="36">
        <v>0</v>
      </c>
      <c r="E67" s="1">
        <f>($H$116*D67)</f>
        <v>0</v>
      </c>
      <c r="F67" s="45">
        <v>0</v>
      </c>
      <c r="G67" s="36">
        <v>0</v>
      </c>
      <c r="H67" s="1">
        <f>($H$116*G67)</f>
        <v>0</v>
      </c>
      <c r="I67" s="45">
        <v>0</v>
      </c>
      <c r="J67" s="36">
        <v>0</v>
      </c>
      <c r="K67" s="1">
        <f>($H$116*J67)</f>
        <v>0</v>
      </c>
      <c r="L67" s="45">
        <v>0</v>
      </c>
      <c r="M67" s="36">
        <v>0</v>
      </c>
      <c r="N67" s="1">
        <f>($H$116*M67)</f>
        <v>0</v>
      </c>
      <c r="O67" s="45">
        <v>0</v>
      </c>
      <c r="P67" s="36">
        <v>0</v>
      </c>
      <c r="Q67" s="1">
        <f>($H$116*P67)</f>
        <v>0</v>
      </c>
      <c r="R67" s="45">
        <v>0</v>
      </c>
      <c r="S67" s="36">
        <v>0</v>
      </c>
      <c r="T67" s="1">
        <f>($H$116*S67)</f>
        <v>0</v>
      </c>
      <c r="U67" s="45">
        <v>0</v>
      </c>
      <c r="V67" s="36">
        <v>0</v>
      </c>
      <c r="W67" s="1">
        <f>($H$116*V67)</f>
        <v>0</v>
      </c>
      <c r="X67" s="45">
        <v>0</v>
      </c>
      <c r="Y67" s="36">
        <v>0</v>
      </c>
      <c r="Z67" s="1">
        <f>($H$116*Y67)</f>
        <v>0</v>
      </c>
      <c r="AA67" s="45">
        <v>0</v>
      </c>
      <c r="AB67" s="36">
        <v>0</v>
      </c>
      <c r="AC67" s="1">
        <f>($H$116*AB67)</f>
        <v>0</v>
      </c>
      <c r="AD67" s="45">
        <v>0</v>
      </c>
      <c r="AE67" s="36">
        <v>0</v>
      </c>
      <c r="AF67" s="62">
        <f>($H$116*AE67)</f>
        <v>0</v>
      </c>
      <c r="AG67" s="45">
        <v>0</v>
      </c>
      <c r="AH67" s="36">
        <f>SUM(AE67,AB67,Y67,V67,S67,P67,M67,J67,G67,D67)</f>
        <v>0</v>
      </c>
      <c r="AI67" s="76">
        <f>SUM(AF67,AC67,Z67,W67,T67,Q67,N67,K67,H67,E67)</f>
        <v>0</v>
      </c>
      <c r="AJ67" s="78">
        <f>AH67*6.58</f>
        <v>0</v>
      </c>
    </row>
    <row r="68" spans="1:36" x14ac:dyDescent="0.25">
      <c r="A68" s="7" t="s">
        <v>53</v>
      </c>
      <c r="B68" s="8">
        <v>7</v>
      </c>
      <c r="C68" s="46">
        <v>0</v>
      </c>
      <c r="D68" s="16">
        <v>0</v>
      </c>
      <c r="E68" s="2">
        <f>$H$116*D68</f>
        <v>0</v>
      </c>
      <c r="F68" s="46">
        <v>0</v>
      </c>
      <c r="G68" s="16">
        <v>0</v>
      </c>
      <c r="H68" s="2">
        <f>$H$116*G68</f>
        <v>0</v>
      </c>
      <c r="I68" s="46">
        <v>0</v>
      </c>
      <c r="J68" s="16">
        <v>0</v>
      </c>
      <c r="K68" s="2">
        <f>$H$116*J68</f>
        <v>0</v>
      </c>
      <c r="L68" s="46">
        <v>0</v>
      </c>
      <c r="M68" s="16">
        <v>0</v>
      </c>
      <c r="N68" s="2">
        <f>$H$116*M68</f>
        <v>0</v>
      </c>
      <c r="O68" s="46">
        <v>0</v>
      </c>
      <c r="P68" s="16">
        <v>0</v>
      </c>
      <c r="Q68" s="2">
        <f>$H$116*P68</f>
        <v>0</v>
      </c>
      <c r="R68" s="46">
        <v>0</v>
      </c>
      <c r="S68" s="16">
        <v>0</v>
      </c>
      <c r="T68" s="2">
        <f>$H$116*S68</f>
        <v>0</v>
      </c>
      <c r="U68" s="46">
        <v>0</v>
      </c>
      <c r="V68" s="16">
        <v>0</v>
      </c>
      <c r="W68" s="2">
        <f>$H$116*V68</f>
        <v>0</v>
      </c>
      <c r="X68" s="46">
        <v>0</v>
      </c>
      <c r="Y68" s="16">
        <v>0</v>
      </c>
      <c r="Z68" s="2">
        <f>$H$116*Y68</f>
        <v>0</v>
      </c>
      <c r="AA68" s="46">
        <v>0</v>
      </c>
      <c r="AB68" s="16">
        <v>0</v>
      </c>
      <c r="AC68" s="2">
        <f>$H$116*AB68</f>
        <v>0</v>
      </c>
      <c r="AD68" s="46">
        <v>0</v>
      </c>
      <c r="AE68" s="16">
        <v>0</v>
      </c>
      <c r="AF68" s="63">
        <f>$H$116*AE68</f>
        <v>0</v>
      </c>
      <c r="AG68" s="46">
        <v>0</v>
      </c>
      <c r="AH68" s="16">
        <f t="shared" ref="AH68:AI69" si="164">SUM(AE68,AB68,Y68,V68,S68,P68,M68,J68,G68,D68)</f>
        <v>0</v>
      </c>
      <c r="AI68" s="67">
        <f t="shared" si="164"/>
        <v>0</v>
      </c>
      <c r="AJ68" s="79">
        <f t="shared" ref="AJ68:AJ88" si="165">AH68*6.58</f>
        <v>0</v>
      </c>
    </row>
    <row r="69" spans="1:36" ht="15.75" thickBot="1" x14ac:dyDescent="0.3">
      <c r="A69" s="32" t="s">
        <v>53</v>
      </c>
      <c r="B69" s="33">
        <v>8</v>
      </c>
      <c r="C69" s="47">
        <v>0</v>
      </c>
      <c r="D69" s="18">
        <v>0</v>
      </c>
      <c r="E69" s="3">
        <f>$H$116*D69</f>
        <v>0</v>
      </c>
      <c r="F69" s="47">
        <v>0</v>
      </c>
      <c r="G69" s="18">
        <v>0</v>
      </c>
      <c r="H69" s="3">
        <f>$H$116*G69</f>
        <v>0</v>
      </c>
      <c r="I69" s="47">
        <v>0</v>
      </c>
      <c r="J69" s="18">
        <v>0</v>
      </c>
      <c r="K69" s="3">
        <f>$H$116*J69</f>
        <v>0</v>
      </c>
      <c r="L69" s="47">
        <v>0</v>
      </c>
      <c r="M69" s="18">
        <v>0</v>
      </c>
      <c r="N69" s="3">
        <f>$H$116*M69</f>
        <v>0</v>
      </c>
      <c r="O69" s="47">
        <v>0</v>
      </c>
      <c r="P69" s="18">
        <v>0</v>
      </c>
      <c r="Q69" s="3">
        <f>$H$116*P69</f>
        <v>0</v>
      </c>
      <c r="R69" s="47">
        <v>0</v>
      </c>
      <c r="S69" s="18">
        <v>0</v>
      </c>
      <c r="T69" s="3">
        <f>$H$116*S69</f>
        <v>0</v>
      </c>
      <c r="U69" s="47">
        <v>0</v>
      </c>
      <c r="V69" s="18">
        <v>0</v>
      </c>
      <c r="W69" s="3">
        <f>$H$116*V69</f>
        <v>0</v>
      </c>
      <c r="X69" s="47">
        <v>0</v>
      </c>
      <c r="Y69" s="18">
        <v>0</v>
      </c>
      <c r="Z69" s="3">
        <f>$H$116*Y69</f>
        <v>0</v>
      </c>
      <c r="AA69" s="47">
        <v>0</v>
      </c>
      <c r="AB69" s="18">
        <v>0</v>
      </c>
      <c r="AC69" s="3">
        <f>$H$116*AB69</f>
        <v>0</v>
      </c>
      <c r="AD69" s="47">
        <v>0</v>
      </c>
      <c r="AE69" s="18">
        <v>0</v>
      </c>
      <c r="AF69" s="64">
        <f>$H$116*AE69</f>
        <v>0</v>
      </c>
      <c r="AG69" s="47">
        <v>0</v>
      </c>
      <c r="AH69" s="18">
        <f t="shared" si="164"/>
        <v>0</v>
      </c>
      <c r="AI69" s="75">
        <f t="shared" si="164"/>
        <v>0</v>
      </c>
      <c r="AJ69" s="80">
        <f t="shared" si="165"/>
        <v>0</v>
      </c>
    </row>
    <row r="70" spans="1:36" ht="16.5" thickTop="1" thickBot="1" x14ac:dyDescent="0.3">
      <c r="A70" s="34" t="s">
        <v>53</v>
      </c>
      <c r="B70" s="35" t="s">
        <v>3</v>
      </c>
      <c r="C70" s="48">
        <v>0</v>
      </c>
      <c r="D70" s="37">
        <f t="shared" ref="D70:AF70" si="166">SUM(D67:D69)</f>
        <v>0</v>
      </c>
      <c r="E70" s="4">
        <f t="shared" si="166"/>
        <v>0</v>
      </c>
      <c r="F70" s="48">
        <v>0</v>
      </c>
      <c r="G70" s="37">
        <f t="shared" ref="G70" si="167">SUM(G67:G69)</f>
        <v>0</v>
      </c>
      <c r="H70" s="43">
        <f t="shared" si="166"/>
        <v>0</v>
      </c>
      <c r="I70" s="48">
        <v>0</v>
      </c>
      <c r="J70" s="37">
        <f t="shared" ref="J70" si="168">SUM(J67:J69)</f>
        <v>0</v>
      </c>
      <c r="K70" s="4">
        <f t="shared" si="166"/>
        <v>0</v>
      </c>
      <c r="L70" s="48">
        <v>0</v>
      </c>
      <c r="M70" s="37">
        <f t="shared" ref="M70" si="169">SUM(M67:M69)</f>
        <v>0</v>
      </c>
      <c r="N70" s="4">
        <f t="shared" si="166"/>
        <v>0</v>
      </c>
      <c r="O70" s="48">
        <v>0</v>
      </c>
      <c r="P70" s="37">
        <f t="shared" ref="P70" si="170">SUM(P67:P69)</f>
        <v>0</v>
      </c>
      <c r="Q70" s="4">
        <f t="shared" si="166"/>
        <v>0</v>
      </c>
      <c r="R70" s="48">
        <v>0</v>
      </c>
      <c r="S70" s="37">
        <f t="shared" ref="S70" si="171">SUM(S67:S69)</f>
        <v>0</v>
      </c>
      <c r="T70" s="4">
        <f t="shared" si="166"/>
        <v>0</v>
      </c>
      <c r="U70" s="48">
        <v>0</v>
      </c>
      <c r="V70" s="37">
        <f t="shared" ref="V70" si="172">SUM(V67:V69)</f>
        <v>0</v>
      </c>
      <c r="W70" s="4">
        <f t="shared" si="166"/>
        <v>0</v>
      </c>
      <c r="X70" s="48">
        <v>0</v>
      </c>
      <c r="Y70" s="37">
        <f t="shared" ref="Y70" si="173">SUM(Y67:Y69)</f>
        <v>0</v>
      </c>
      <c r="Z70" s="4">
        <f t="shared" si="166"/>
        <v>0</v>
      </c>
      <c r="AA70" s="48">
        <v>0</v>
      </c>
      <c r="AB70" s="37">
        <f t="shared" ref="AB70" si="174">SUM(AB67:AB69)</f>
        <v>0</v>
      </c>
      <c r="AC70" s="4">
        <f t="shared" si="166"/>
        <v>0</v>
      </c>
      <c r="AD70" s="48">
        <v>0</v>
      </c>
      <c r="AE70" s="37">
        <f t="shared" ref="AE70" si="175">SUM(AE67:AE69)</f>
        <v>0</v>
      </c>
      <c r="AF70" s="65">
        <f t="shared" si="166"/>
        <v>0</v>
      </c>
      <c r="AG70" s="48">
        <v>0</v>
      </c>
      <c r="AH70" s="37">
        <f>SUM(AH67:AH69)</f>
        <v>0</v>
      </c>
      <c r="AI70" s="77">
        <f>SUM(AI67:AI69)</f>
        <v>0</v>
      </c>
      <c r="AJ70" s="81">
        <f t="shared" si="165"/>
        <v>0</v>
      </c>
    </row>
    <row r="71" spans="1:36" x14ac:dyDescent="0.25">
      <c r="A71" s="5" t="s">
        <v>55</v>
      </c>
      <c r="B71" s="6">
        <v>6</v>
      </c>
      <c r="C71" s="45">
        <v>0</v>
      </c>
      <c r="D71" s="36">
        <v>0</v>
      </c>
      <c r="E71" s="1">
        <f>($H$116*D71)</f>
        <v>0</v>
      </c>
      <c r="F71" s="45">
        <v>0</v>
      </c>
      <c r="G71" s="36">
        <v>0</v>
      </c>
      <c r="H71" s="1">
        <f>($H$116*G71)</f>
        <v>0</v>
      </c>
      <c r="I71" s="45">
        <v>0</v>
      </c>
      <c r="J71" s="36">
        <v>0</v>
      </c>
      <c r="K71" s="1">
        <f>($H$116*J71)</f>
        <v>0</v>
      </c>
      <c r="L71" s="45">
        <v>0</v>
      </c>
      <c r="M71" s="36">
        <v>0</v>
      </c>
      <c r="N71" s="1">
        <f>($H$116*M71)</f>
        <v>0</v>
      </c>
      <c r="O71" s="45">
        <v>0</v>
      </c>
      <c r="P71" s="36">
        <v>0</v>
      </c>
      <c r="Q71" s="1">
        <f>($H$116*P71)</f>
        <v>0</v>
      </c>
      <c r="R71" s="45">
        <v>0</v>
      </c>
      <c r="S71" s="36">
        <v>0</v>
      </c>
      <c r="T71" s="1">
        <f>($H$116*S71)</f>
        <v>0</v>
      </c>
      <c r="U71" s="45">
        <v>0</v>
      </c>
      <c r="V71" s="36">
        <v>0</v>
      </c>
      <c r="W71" s="1">
        <f>($H$116*V71)</f>
        <v>0</v>
      </c>
      <c r="X71" s="45">
        <v>0</v>
      </c>
      <c r="Y71" s="36">
        <v>0</v>
      </c>
      <c r="Z71" s="1">
        <f>($H$116*Y71)</f>
        <v>0</v>
      </c>
      <c r="AA71" s="45">
        <v>0</v>
      </c>
      <c r="AB71" s="36">
        <v>0</v>
      </c>
      <c r="AC71" s="1">
        <f>($H$116*AB71)</f>
        <v>0</v>
      </c>
      <c r="AD71" s="45">
        <v>0</v>
      </c>
      <c r="AE71" s="36">
        <v>0</v>
      </c>
      <c r="AF71" s="62">
        <f>($H$116*AE71)</f>
        <v>0</v>
      </c>
      <c r="AG71" s="45">
        <v>0</v>
      </c>
      <c r="AH71" s="36">
        <f>SUM(AE71,AB71,Y71,V71,S71,P71,M71,J71,G71,D71)</f>
        <v>0</v>
      </c>
      <c r="AI71" s="76">
        <f>SUM(AF71,AC71,Z71,W71,T71,Q71,N71,K71,H71,E71)</f>
        <v>0</v>
      </c>
      <c r="AJ71" s="78">
        <f>AH71*6.58</f>
        <v>0</v>
      </c>
    </row>
    <row r="72" spans="1:36" x14ac:dyDescent="0.25">
      <c r="A72" s="7" t="s">
        <v>55</v>
      </c>
      <c r="B72" s="8">
        <v>7</v>
      </c>
      <c r="C72" s="46">
        <v>0</v>
      </c>
      <c r="D72" s="16">
        <v>0</v>
      </c>
      <c r="E72" s="2">
        <f>$H$116*D72</f>
        <v>0</v>
      </c>
      <c r="F72" s="46">
        <v>0</v>
      </c>
      <c r="G72" s="16">
        <v>0</v>
      </c>
      <c r="H72" s="2">
        <f>$H$116*G72</f>
        <v>0</v>
      </c>
      <c r="I72" s="46">
        <v>0</v>
      </c>
      <c r="J72" s="16">
        <v>0</v>
      </c>
      <c r="K72" s="2">
        <f>$H$116*J72</f>
        <v>0</v>
      </c>
      <c r="L72" s="46">
        <v>0</v>
      </c>
      <c r="M72" s="16">
        <v>0</v>
      </c>
      <c r="N72" s="2">
        <f>$H$116*M72</f>
        <v>0</v>
      </c>
      <c r="O72" s="46">
        <v>0</v>
      </c>
      <c r="P72" s="16">
        <v>0</v>
      </c>
      <c r="Q72" s="2">
        <f>$H$116*P72</f>
        <v>0</v>
      </c>
      <c r="R72" s="46">
        <v>0</v>
      </c>
      <c r="S72" s="16">
        <v>0</v>
      </c>
      <c r="T72" s="2">
        <f>$H$116*S72</f>
        <v>0</v>
      </c>
      <c r="U72" s="46">
        <v>0</v>
      </c>
      <c r="V72" s="16">
        <v>0</v>
      </c>
      <c r="W72" s="2">
        <f>$H$116*V72</f>
        <v>0</v>
      </c>
      <c r="X72" s="46">
        <v>0</v>
      </c>
      <c r="Y72" s="16">
        <v>0</v>
      </c>
      <c r="Z72" s="2">
        <f>$H$116*Y72</f>
        <v>0</v>
      </c>
      <c r="AA72" s="46">
        <v>0</v>
      </c>
      <c r="AB72" s="16">
        <v>0</v>
      </c>
      <c r="AC72" s="2">
        <f>$H$116*AB72</f>
        <v>0</v>
      </c>
      <c r="AD72" s="46">
        <v>0</v>
      </c>
      <c r="AE72" s="16">
        <v>0</v>
      </c>
      <c r="AF72" s="63">
        <f>$H$116*AE72</f>
        <v>0</v>
      </c>
      <c r="AG72" s="46">
        <v>0</v>
      </c>
      <c r="AH72" s="16">
        <f t="shared" ref="AH72:AI73" si="176">SUM(AE72,AB72,Y72,V72,S72,P72,M72,J72,G72,D72)</f>
        <v>0</v>
      </c>
      <c r="AI72" s="67">
        <f t="shared" si="176"/>
        <v>0</v>
      </c>
      <c r="AJ72" s="79">
        <f t="shared" si="165"/>
        <v>0</v>
      </c>
    </row>
    <row r="73" spans="1:36" ht="15.75" thickBot="1" x14ac:dyDescent="0.3">
      <c r="A73" s="32" t="s">
        <v>55</v>
      </c>
      <c r="B73" s="33">
        <v>8</v>
      </c>
      <c r="C73" s="47">
        <v>0</v>
      </c>
      <c r="D73" s="18">
        <v>0</v>
      </c>
      <c r="E73" s="3">
        <f>$H$116*D73</f>
        <v>0</v>
      </c>
      <c r="F73" s="47">
        <v>0</v>
      </c>
      <c r="G73" s="18">
        <v>0</v>
      </c>
      <c r="H73" s="3">
        <f>$H$116*G73</f>
        <v>0</v>
      </c>
      <c r="I73" s="47">
        <v>0</v>
      </c>
      <c r="J73" s="18">
        <v>0</v>
      </c>
      <c r="K73" s="3">
        <f>$H$116*J73</f>
        <v>0</v>
      </c>
      <c r="L73" s="47">
        <v>0</v>
      </c>
      <c r="M73" s="18">
        <v>0</v>
      </c>
      <c r="N73" s="3">
        <f>$H$116*M73</f>
        <v>0</v>
      </c>
      <c r="O73" s="47">
        <v>0</v>
      </c>
      <c r="P73" s="18">
        <v>0</v>
      </c>
      <c r="Q73" s="3">
        <f>$H$116*P73</f>
        <v>0</v>
      </c>
      <c r="R73" s="47">
        <v>0</v>
      </c>
      <c r="S73" s="18">
        <v>0</v>
      </c>
      <c r="T73" s="3">
        <f>$H$116*S73</f>
        <v>0</v>
      </c>
      <c r="U73" s="47">
        <v>0</v>
      </c>
      <c r="V73" s="18">
        <v>0</v>
      </c>
      <c r="W73" s="3">
        <f>$H$116*V73</f>
        <v>0</v>
      </c>
      <c r="X73" s="47">
        <v>0</v>
      </c>
      <c r="Y73" s="18">
        <v>0</v>
      </c>
      <c r="Z73" s="3">
        <f>$H$116*Y73</f>
        <v>0</v>
      </c>
      <c r="AA73" s="47">
        <v>0</v>
      </c>
      <c r="AB73" s="18">
        <v>0</v>
      </c>
      <c r="AC73" s="3">
        <f>$H$116*AB73</f>
        <v>0</v>
      </c>
      <c r="AD73" s="47">
        <v>0</v>
      </c>
      <c r="AE73" s="18">
        <v>0</v>
      </c>
      <c r="AF73" s="64">
        <f>$H$116*AE73</f>
        <v>0</v>
      </c>
      <c r="AG73" s="47">
        <v>0</v>
      </c>
      <c r="AH73" s="18">
        <f t="shared" si="176"/>
        <v>0</v>
      </c>
      <c r="AI73" s="75">
        <f t="shared" si="176"/>
        <v>0</v>
      </c>
      <c r="AJ73" s="80">
        <f t="shared" si="165"/>
        <v>0</v>
      </c>
    </row>
    <row r="74" spans="1:36" ht="16.5" thickTop="1" thickBot="1" x14ac:dyDescent="0.3">
      <c r="A74" s="34" t="s">
        <v>55</v>
      </c>
      <c r="B74" s="35" t="s">
        <v>3</v>
      </c>
      <c r="C74" s="48">
        <v>0</v>
      </c>
      <c r="D74" s="37">
        <f t="shared" ref="D74:AF74" si="177">SUM(D71:D73)</f>
        <v>0</v>
      </c>
      <c r="E74" s="4">
        <f t="shared" si="177"/>
        <v>0</v>
      </c>
      <c r="F74" s="48">
        <v>0</v>
      </c>
      <c r="G74" s="37">
        <f t="shared" ref="G74" si="178">SUM(G71:G73)</f>
        <v>0</v>
      </c>
      <c r="H74" s="4">
        <f t="shared" si="177"/>
        <v>0</v>
      </c>
      <c r="I74" s="48">
        <v>0</v>
      </c>
      <c r="J74" s="37">
        <f t="shared" ref="J74" si="179">SUM(J71:J73)</f>
        <v>0</v>
      </c>
      <c r="K74" s="4">
        <f t="shared" si="177"/>
        <v>0</v>
      </c>
      <c r="L74" s="48">
        <v>0</v>
      </c>
      <c r="M74" s="37">
        <f t="shared" ref="M74" si="180">SUM(M71:M73)</f>
        <v>0</v>
      </c>
      <c r="N74" s="4">
        <f t="shared" si="177"/>
        <v>0</v>
      </c>
      <c r="O74" s="48">
        <v>0</v>
      </c>
      <c r="P74" s="37">
        <f t="shared" ref="P74" si="181">SUM(P71:P73)</f>
        <v>0</v>
      </c>
      <c r="Q74" s="4">
        <f t="shared" si="177"/>
        <v>0</v>
      </c>
      <c r="R74" s="48">
        <v>0</v>
      </c>
      <c r="S74" s="37">
        <f t="shared" ref="S74" si="182">SUM(S71:S73)</f>
        <v>0</v>
      </c>
      <c r="T74" s="4">
        <f t="shared" si="177"/>
        <v>0</v>
      </c>
      <c r="U74" s="48">
        <v>0</v>
      </c>
      <c r="V74" s="37">
        <f t="shared" ref="V74" si="183">SUM(V71:V73)</f>
        <v>0</v>
      </c>
      <c r="W74" s="4">
        <f t="shared" si="177"/>
        <v>0</v>
      </c>
      <c r="X74" s="48">
        <v>0</v>
      </c>
      <c r="Y74" s="37">
        <f t="shared" ref="Y74" si="184">SUM(Y71:Y73)</f>
        <v>0</v>
      </c>
      <c r="Z74" s="4">
        <f t="shared" si="177"/>
        <v>0</v>
      </c>
      <c r="AA74" s="48">
        <v>0</v>
      </c>
      <c r="AB74" s="37">
        <f t="shared" ref="AB74" si="185">SUM(AB71:AB73)</f>
        <v>0</v>
      </c>
      <c r="AC74" s="4">
        <f t="shared" si="177"/>
        <v>0</v>
      </c>
      <c r="AD74" s="48">
        <v>0</v>
      </c>
      <c r="AE74" s="37">
        <f t="shared" ref="AE74" si="186">SUM(AE71:AE73)</f>
        <v>0</v>
      </c>
      <c r="AF74" s="65">
        <f t="shared" si="177"/>
        <v>0</v>
      </c>
      <c r="AG74" s="48">
        <v>0</v>
      </c>
      <c r="AH74" s="37">
        <f>SUM(AH71:AH73)</f>
        <v>0</v>
      </c>
      <c r="AI74" s="77">
        <f>SUM(AI71:AI73)</f>
        <v>0</v>
      </c>
      <c r="AJ74" s="81">
        <f t="shared" si="165"/>
        <v>0</v>
      </c>
    </row>
    <row r="75" spans="1:36" x14ac:dyDescent="0.25">
      <c r="A75" s="5" t="s">
        <v>56</v>
      </c>
      <c r="B75" s="6">
        <v>6</v>
      </c>
      <c r="C75" s="45">
        <v>0</v>
      </c>
      <c r="D75" s="36">
        <v>0</v>
      </c>
      <c r="E75" s="1">
        <f>($H$116*D75)</f>
        <v>0</v>
      </c>
      <c r="F75" s="45">
        <v>0</v>
      </c>
      <c r="G75" s="36">
        <v>0</v>
      </c>
      <c r="H75" s="1">
        <f>($H$116*G75)</f>
        <v>0</v>
      </c>
      <c r="I75" s="45">
        <v>0</v>
      </c>
      <c r="J75" s="36">
        <v>0</v>
      </c>
      <c r="K75" s="1">
        <f>($H$116*J75)</f>
        <v>0</v>
      </c>
      <c r="L75" s="45">
        <v>0</v>
      </c>
      <c r="M75" s="36">
        <v>0</v>
      </c>
      <c r="N75" s="1">
        <f>($H$116*M75)</f>
        <v>0</v>
      </c>
      <c r="O75" s="45">
        <v>0</v>
      </c>
      <c r="P75" s="36">
        <v>0</v>
      </c>
      <c r="Q75" s="1">
        <f>($H$116*P75)</f>
        <v>0</v>
      </c>
      <c r="R75" s="45">
        <v>0</v>
      </c>
      <c r="S75" s="36">
        <v>0</v>
      </c>
      <c r="T75" s="1">
        <f>($H$116*S75)</f>
        <v>0</v>
      </c>
      <c r="U75" s="45">
        <v>0</v>
      </c>
      <c r="V75" s="36">
        <v>0</v>
      </c>
      <c r="W75" s="1">
        <f>($H$116*V75)</f>
        <v>0</v>
      </c>
      <c r="X75" s="45">
        <v>0</v>
      </c>
      <c r="Y75" s="36">
        <v>0</v>
      </c>
      <c r="Z75" s="1">
        <f>($H$116*Y75)</f>
        <v>0</v>
      </c>
      <c r="AA75" s="45">
        <v>0</v>
      </c>
      <c r="AB75" s="36">
        <v>0</v>
      </c>
      <c r="AC75" s="1">
        <f>($H$116*AB75)</f>
        <v>0</v>
      </c>
      <c r="AD75" s="45">
        <v>0</v>
      </c>
      <c r="AE75" s="36">
        <v>0</v>
      </c>
      <c r="AF75" s="62">
        <f>($H$116*AE75)</f>
        <v>0</v>
      </c>
      <c r="AG75" s="45">
        <v>0</v>
      </c>
      <c r="AH75" s="36">
        <f>SUM(AE75,AB75,Y75,V75,S75,P75,M75,J75,G75,D75)</f>
        <v>0</v>
      </c>
      <c r="AI75" s="76">
        <f>SUM(AF75,AC75,Z75,W75,T75,Q75,N75,K75,H75,E75)</f>
        <v>0</v>
      </c>
      <c r="AJ75" s="78">
        <f>AH75*6.5</f>
        <v>0</v>
      </c>
    </row>
    <row r="76" spans="1:36" x14ac:dyDescent="0.25">
      <c r="A76" s="7" t="s">
        <v>56</v>
      </c>
      <c r="B76" s="8">
        <v>7</v>
      </c>
      <c r="C76" s="46">
        <v>0</v>
      </c>
      <c r="D76" s="16">
        <v>0</v>
      </c>
      <c r="E76" s="2">
        <f>$H$116*D76</f>
        <v>0</v>
      </c>
      <c r="F76" s="46">
        <v>0</v>
      </c>
      <c r="G76" s="16">
        <v>0</v>
      </c>
      <c r="H76" s="2">
        <f>$H$116*G76</f>
        <v>0</v>
      </c>
      <c r="I76" s="46">
        <v>0</v>
      </c>
      <c r="J76" s="16">
        <v>0</v>
      </c>
      <c r="K76" s="2">
        <f>$H$116*J76</f>
        <v>0</v>
      </c>
      <c r="L76" s="46">
        <v>0</v>
      </c>
      <c r="M76" s="16">
        <v>0</v>
      </c>
      <c r="N76" s="2">
        <f>$H$116*M76</f>
        <v>0</v>
      </c>
      <c r="O76" s="46">
        <v>0</v>
      </c>
      <c r="P76" s="16">
        <v>0</v>
      </c>
      <c r="Q76" s="2">
        <f>$H$116*P76</f>
        <v>0</v>
      </c>
      <c r="R76" s="46">
        <v>0</v>
      </c>
      <c r="S76" s="16">
        <v>0</v>
      </c>
      <c r="T76" s="2">
        <f>$H$116*S76</f>
        <v>0</v>
      </c>
      <c r="U76" s="46">
        <v>0</v>
      </c>
      <c r="V76" s="16">
        <v>0</v>
      </c>
      <c r="W76" s="2">
        <f>$H$116*V76</f>
        <v>0</v>
      </c>
      <c r="X76" s="46">
        <v>0</v>
      </c>
      <c r="Y76" s="16">
        <v>0</v>
      </c>
      <c r="Z76" s="2">
        <f>$H$116*Y76</f>
        <v>0</v>
      </c>
      <c r="AA76" s="46">
        <v>0</v>
      </c>
      <c r="AB76" s="16">
        <v>0</v>
      </c>
      <c r="AC76" s="2">
        <f>$H$116*AB76</f>
        <v>0</v>
      </c>
      <c r="AD76" s="46">
        <v>0</v>
      </c>
      <c r="AE76" s="16">
        <v>0</v>
      </c>
      <c r="AF76" s="63">
        <f>$H$116*AE76</f>
        <v>0</v>
      </c>
      <c r="AG76" s="46">
        <v>0</v>
      </c>
      <c r="AH76" s="16">
        <f t="shared" ref="AH76:AI77" si="187">SUM(AE76,AB76,Y76,V76,S76,P76,M76,J76,G76,D76)</f>
        <v>0</v>
      </c>
      <c r="AI76" s="67">
        <f t="shared" si="187"/>
        <v>0</v>
      </c>
      <c r="AJ76" s="79">
        <f>AH76*6.5</f>
        <v>0</v>
      </c>
    </row>
    <row r="77" spans="1:36" ht="15.75" thickBot="1" x14ac:dyDescent="0.3">
      <c r="A77" s="32" t="s">
        <v>56</v>
      </c>
      <c r="B77" s="33">
        <v>8</v>
      </c>
      <c r="C77" s="47">
        <v>0</v>
      </c>
      <c r="D77" s="18">
        <v>0</v>
      </c>
      <c r="E77" s="3">
        <f>$H$116*D77</f>
        <v>0</v>
      </c>
      <c r="F77" s="47">
        <v>0</v>
      </c>
      <c r="G77" s="18">
        <v>0</v>
      </c>
      <c r="H77" s="3">
        <f>$H$116*G77</f>
        <v>0</v>
      </c>
      <c r="I77" s="47">
        <v>0</v>
      </c>
      <c r="J77" s="18">
        <v>0</v>
      </c>
      <c r="K77" s="3">
        <f>$H$116*J77</f>
        <v>0</v>
      </c>
      <c r="L77" s="47">
        <v>0</v>
      </c>
      <c r="M77" s="18">
        <v>0</v>
      </c>
      <c r="N77" s="3">
        <f>$H$116*M77</f>
        <v>0</v>
      </c>
      <c r="O77" s="47">
        <v>0</v>
      </c>
      <c r="P77" s="18">
        <v>0</v>
      </c>
      <c r="Q77" s="3">
        <f>$H$116*P77</f>
        <v>0</v>
      </c>
      <c r="R77" s="47">
        <v>0</v>
      </c>
      <c r="S77" s="18">
        <v>0</v>
      </c>
      <c r="T77" s="3">
        <f>$H$116*S77</f>
        <v>0</v>
      </c>
      <c r="U77" s="47">
        <v>0</v>
      </c>
      <c r="V77" s="18">
        <v>0</v>
      </c>
      <c r="W77" s="3">
        <f>$H$116*V77</f>
        <v>0</v>
      </c>
      <c r="X77" s="47">
        <v>0</v>
      </c>
      <c r="Y77" s="18">
        <v>0</v>
      </c>
      <c r="Z77" s="3">
        <f>$H$116*Y77</f>
        <v>0</v>
      </c>
      <c r="AA77" s="47">
        <v>0</v>
      </c>
      <c r="AB77" s="18">
        <v>0</v>
      </c>
      <c r="AC77" s="3">
        <f>$H$116*AB77</f>
        <v>0</v>
      </c>
      <c r="AD77" s="47">
        <v>0</v>
      </c>
      <c r="AE77" s="18">
        <v>0</v>
      </c>
      <c r="AF77" s="64">
        <f>$H$116*AE77</f>
        <v>0</v>
      </c>
      <c r="AG77" s="47">
        <v>0</v>
      </c>
      <c r="AH77" s="18">
        <f t="shared" si="187"/>
        <v>0</v>
      </c>
      <c r="AI77" s="75">
        <f t="shared" si="187"/>
        <v>0</v>
      </c>
      <c r="AJ77" s="80">
        <f>AH77*6.5</f>
        <v>0</v>
      </c>
    </row>
    <row r="78" spans="1:36" ht="16.5" thickTop="1" thickBot="1" x14ac:dyDescent="0.3">
      <c r="A78" s="34" t="s">
        <v>56</v>
      </c>
      <c r="B78" s="35" t="s">
        <v>3</v>
      </c>
      <c r="C78" s="48">
        <v>0</v>
      </c>
      <c r="D78" s="37">
        <f t="shared" ref="D78:AF78" si="188">SUM(D75:D77)</f>
        <v>0</v>
      </c>
      <c r="E78" s="4">
        <f t="shared" si="188"/>
        <v>0</v>
      </c>
      <c r="F78" s="48">
        <v>0</v>
      </c>
      <c r="G78" s="37">
        <f t="shared" ref="G78" si="189">SUM(G75:G77)</f>
        <v>0</v>
      </c>
      <c r="H78" s="4">
        <f t="shared" si="188"/>
        <v>0</v>
      </c>
      <c r="I78" s="48">
        <v>0</v>
      </c>
      <c r="J78" s="37">
        <f t="shared" ref="J78" si="190">SUM(J75:J77)</f>
        <v>0</v>
      </c>
      <c r="K78" s="4">
        <f t="shared" si="188"/>
        <v>0</v>
      </c>
      <c r="L78" s="48">
        <v>0</v>
      </c>
      <c r="M78" s="37">
        <f t="shared" ref="M78" si="191">SUM(M75:M77)</f>
        <v>0</v>
      </c>
      <c r="N78" s="4">
        <f t="shared" si="188"/>
        <v>0</v>
      </c>
      <c r="O78" s="48">
        <v>0</v>
      </c>
      <c r="P78" s="37">
        <f t="shared" ref="P78" si="192">SUM(P75:P77)</f>
        <v>0</v>
      </c>
      <c r="Q78" s="4">
        <f t="shared" si="188"/>
        <v>0</v>
      </c>
      <c r="R78" s="48">
        <v>0</v>
      </c>
      <c r="S78" s="37">
        <f t="shared" ref="S78" si="193">SUM(S75:S77)</f>
        <v>0</v>
      </c>
      <c r="T78" s="4">
        <f t="shared" si="188"/>
        <v>0</v>
      </c>
      <c r="U78" s="48">
        <v>0</v>
      </c>
      <c r="V78" s="37">
        <f t="shared" ref="V78" si="194">SUM(V75:V77)</f>
        <v>0</v>
      </c>
      <c r="W78" s="4">
        <f t="shared" si="188"/>
        <v>0</v>
      </c>
      <c r="X78" s="48">
        <v>0</v>
      </c>
      <c r="Y78" s="37">
        <f t="shared" ref="Y78" si="195">SUM(Y75:Y77)</f>
        <v>0</v>
      </c>
      <c r="Z78" s="4">
        <f t="shared" si="188"/>
        <v>0</v>
      </c>
      <c r="AA78" s="48">
        <v>0</v>
      </c>
      <c r="AB78" s="37">
        <f t="shared" ref="AB78" si="196">SUM(AB75:AB77)</f>
        <v>0</v>
      </c>
      <c r="AC78" s="4">
        <f t="shared" si="188"/>
        <v>0</v>
      </c>
      <c r="AD78" s="48">
        <v>0</v>
      </c>
      <c r="AE78" s="37">
        <f t="shared" ref="AE78" si="197">SUM(AE75:AE77)</f>
        <v>0</v>
      </c>
      <c r="AF78" s="65">
        <f t="shared" si="188"/>
        <v>0</v>
      </c>
      <c r="AG78" s="48">
        <v>0</v>
      </c>
      <c r="AH78" s="37">
        <f>SUM(AH75:AH77)</f>
        <v>0</v>
      </c>
      <c r="AI78" s="77">
        <f>SUM(AI75:AI77)</f>
        <v>0</v>
      </c>
      <c r="AJ78" s="81">
        <f>AH78*6.5</f>
        <v>0</v>
      </c>
    </row>
    <row r="79" spans="1:36" x14ac:dyDescent="0.25">
      <c r="A79" s="5" t="s">
        <v>57</v>
      </c>
      <c r="B79" s="6">
        <v>6</v>
      </c>
      <c r="C79" s="45">
        <v>0</v>
      </c>
      <c r="D79" s="36">
        <v>0</v>
      </c>
      <c r="E79" s="1">
        <f>($H$116*D79)</f>
        <v>0</v>
      </c>
      <c r="F79" s="45">
        <v>0</v>
      </c>
      <c r="G79" s="36">
        <v>0</v>
      </c>
      <c r="H79" s="1">
        <f>($H$116*G79)</f>
        <v>0</v>
      </c>
      <c r="I79" s="45">
        <v>0</v>
      </c>
      <c r="J79" s="36">
        <v>0</v>
      </c>
      <c r="K79" s="1">
        <f>($H$116*J79)</f>
        <v>0</v>
      </c>
      <c r="L79" s="45">
        <v>0</v>
      </c>
      <c r="M79" s="36">
        <v>0</v>
      </c>
      <c r="N79" s="1">
        <f>($H$116*M79)</f>
        <v>0</v>
      </c>
      <c r="O79" s="45">
        <v>0</v>
      </c>
      <c r="P79" s="36">
        <v>0</v>
      </c>
      <c r="Q79" s="1">
        <f>($H$116*P79)</f>
        <v>0</v>
      </c>
      <c r="R79" s="45">
        <v>0</v>
      </c>
      <c r="S79" s="36">
        <v>0</v>
      </c>
      <c r="T79" s="1">
        <f>($H$116*S79)</f>
        <v>0</v>
      </c>
      <c r="U79" s="45">
        <v>0</v>
      </c>
      <c r="V79" s="36">
        <v>0</v>
      </c>
      <c r="W79" s="1">
        <f>($H$116*V79)</f>
        <v>0</v>
      </c>
      <c r="X79" s="45">
        <v>0</v>
      </c>
      <c r="Y79" s="36">
        <v>0</v>
      </c>
      <c r="Z79" s="1">
        <f>($H$116*Y79)</f>
        <v>0</v>
      </c>
      <c r="AA79" s="45">
        <v>0</v>
      </c>
      <c r="AB79" s="36">
        <v>0</v>
      </c>
      <c r="AC79" s="1">
        <f>($H$116*AB79)</f>
        <v>0</v>
      </c>
      <c r="AD79" s="45">
        <v>0</v>
      </c>
      <c r="AE79" s="36">
        <v>0</v>
      </c>
      <c r="AF79" s="62">
        <f>($H$116*AE79)</f>
        <v>0</v>
      </c>
      <c r="AG79" s="45">
        <v>0</v>
      </c>
      <c r="AH79" s="36">
        <f>SUM(AE79,AB79,Y79,V79,S79,P79,M79,J79,G79,D79)</f>
        <v>0</v>
      </c>
      <c r="AI79" s="76">
        <f>SUM(AF79,AC79,Z79,W79,T79,Q79,N79,K79,H79,E79)</f>
        <v>0</v>
      </c>
      <c r="AJ79" s="78">
        <f t="shared" si="165"/>
        <v>0</v>
      </c>
    </row>
    <row r="80" spans="1:36" x14ac:dyDescent="0.25">
      <c r="A80" s="7" t="s">
        <v>57</v>
      </c>
      <c r="B80" s="8">
        <v>7</v>
      </c>
      <c r="C80" s="46">
        <v>0</v>
      </c>
      <c r="D80" s="16">
        <v>0</v>
      </c>
      <c r="E80" s="2">
        <f>$H$116*D80</f>
        <v>0</v>
      </c>
      <c r="F80" s="46">
        <v>0</v>
      </c>
      <c r="G80" s="16">
        <v>0</v>
      </c>
      <c r="H80" s="2">
        <f>$H$116*G80</f>
        <v>0</v>
      </c>
      <c r="I80" s="46">
        <v>0</v>
      </c>
      <c r="J80" s="16">
        <v>0</v>
      </c>
      <c r="K80" s="2">
        <f>$H$116*J80</f>
        <v>0</v>
      </c>
      <c r="L80" s="46">
        <v>0</v>
      </c>
      <c r="M80" s="16">
        <v>0</v>
      </c>
      <c r="N80" s="2">
        <f>$H$116*M80</f>
        <v>0</v>
      </c>
      <c r="O80" s="46">
        <v>0</v>
      </c>
      <c r="P80" s="16">
        <v>0</v>
      </c>
      <c r="Q80" s="2">
        <f>$H$116*P80</f>
        <v>0</v>
      </c>
      <c r="R80" s="46">
        <v>0</v>
      </c>
      <c r="S80" s="16">
        <v>0</v>
      </c>
      <c r="T80" s="2">
        <f>$H$116*S80</f>
        <v>0</v>
      </c>
      <c r="U80" s="46">
        <v>0</v>
      </c>
      <c r="V80" s="16">
        <v>0</v>
      </c>
      <c r="W80" s="2">
        <f>$H$116*V80</f>
        <v>0</v>
      </c>
      <c r="X80" s="46">
        <v>0</v>
      </c>
      <c r="Y80" s="16">
        <v>0</v>
      </c>
      <c r="Z80" s="2">
        <f>$H$116*Y80</f>
        <v>0</v>
      </c>
      <c r="AA80" s="46">
        <v>0</v>
      </c>
      <c r="AB80" s="16">
        <v>0</v>
      </c>
      <c r="AC80" s="2">
        <f>$H$116*AB80</f>
        <v>0</v>
      </c>
      <c r="AD80" s="46">
        <v>0</v>
      </c>
      <c r="AE80" s="16">
        <v>0</v>
      </c>
      <c r="AF80" s="63">
        <f>$H$116*AE80</f>
        <v>0</v>
      </c>
      <c r="AG80" s="46">
        <v>0</v>
      </c>
      <c r="AH80" s="16">
        <f t="shared" ref="AH80:AI81" si="198">SUM(AE80,AB80,Y80,V80,S80,P80,M80,J80,G80,D80)</f>
        <v>0</v>
      </c>
      <c r="AI80" s="67">
        <f t="shared" si="198"/>
        <v>0</v>
      </c>
      <c r="AJ80" s="79">
        <f t="shared" si="165"/>
        <v>0</v>
      </c>
    </row>
    <row r="81" spans="1:36" ht="15.75" thickBot="1" x14ac:dyDescent="0.3">
      <c r="A81" s="32" t="s">
        <v>57</v>
      </c>
      <c r="B81" s="33">
        <v>8</v>
      </c>
      <c r="C81" s="47">
        <v>0</v>
      </c>
      <c r="D81" s="18">
        <v>0</v>
      </c>
      <c r="E81" s="3">
        <f>$H$116*D81</f>
        <v>0</v>
      </c>
      <c r="F81" s="47">
        <v>0</v>
      </c>
      <c r="G81" s="18">
        <v>0</v>
      </c>
      <c r="H81" s="3">
        <f>$H$116*G81</f>
        <v>0</v>
      </c>
      <c r="I81" s="47">
        <v>0</v>
      </c>
      <c r="J81" s="18">
        <v>0</v>
      </c>
      <c r="K81" s="3">
        <f>$H$116*J81</f>
        <v>0</v>
      </c>
      <c r="L81" s="47">
        <v>0</v>
      </c>
      <c r="M81" s="18">
        <v>0</v>
      </c>
      <c r="N81" s="3">
        <f>$H$116*M81</f>
        <v>0</v>
      </c>
      <c r="O81" s="47">
        <v>0</v>
      </c>
      <c r="P81" s="18">
        <v>0</v>
      </c>
      <c r="Q81" s="3">
        <f>$H$116*P81</f>
        <v>0</v>
      </c>
      <c r="R81" s="47">
        <v>0</v>
      </c>
      <c r="S81" s="18">
        <v>0</v>
      </c>
      <c r="T81" s="3">
        <f>$H$116*S81</f>
        <v>0</v>
      </c>
      <c r="U81" s="47">
        <v>0</v>
      </c>
      <c r="V81" s="18">
        <v>0</v>
      </c>
      <c r="W81" s="3">
        <f>$H$116*V81</f>
        <v>0</v>
      </c>
      <c r="X81" s="47">
        <v>0</v>
      </c>
      <c r="Y81" s="18">
        <v>0</v>
      </c>
      <c r="Z81" s="3">
        <f>$H$116*Y81</f>
        <v>0</v>
      </c>
      <c r="AA81" s="47">
        <v>0</v>
      </c>
      <c r="AB81" s="18">
        <v>0</v>
      </c>
      <c r="AC81" s="3">
        <f>$H$116*AB81</f>
        <v>0</v>
      </c>
      <c r="AD81" s="47">
        <v>0</v>
      </c>
      <c r="AE81" s="18">
        <v>0</v>
      </c>
      <c r="AF81" s="64">
        <f>$H$116*AE81</f>
        <v>0</v>
      </c>
      <c r="AG81" s="47">
        <v>0</v>
      </c>
      <c r="AH81" s="18">
        <f t="shared" si="198"/>
        <v>0</v>
      </c>
      <c r="AI81" s="75">
        <f t="shared" si="198"/>
        <v>0</v>
      </c>
      <c r="AJ81" s="80">
        <f t="shared" si="165"/>
        <v>0</v>
      </c>
    </row>
    <row r="82" spans="1:36" ht="16.5" thickTop="1" thickBot="1" x14ac:dyDescent="0.3">
      <c r="A82" s="34" t="s">
        <v>57</v>
      </c>
      <c r="B82" s="35" t="s">
        <v>3</v>
      </c>
      <c r="C82" s="48">
        <v>0</v>
      </c>
      <c r="D82" s="37">
        <f t="shared" ref="D82:AF82" si="199">SUM(D79:D81)</f>
        <v>0</v>
      </c>
      <c r="E82" s="4">
        <f t="shared" si="199"/>
        <v>0</v>
      </c>
      <c r="F82" s="48">
        <v>0</v>
      </c>
      <c r="G82" s="37">
        <f t="shared" ref="G82" si="200">SUM(G79:G81)</f>
        <v>0</v>
      </c>
      <c r="H82" s="4">
        <f t="shared" si="199"/>
        <v>0</v>
      </c>
      <c r="I82" s="48">
        <v>0</v>
      </c>
      <c r="J82" s="37">
        <f t="shared" ref="J82" si="201">SUM(J79:J81)</f>
        <v>0</v>
      </c>
      <c r="K82" s="4">
        <f t="shared" si="199"/>
        <v>0</v>
      </c>
      <c r="L82" s="48">
        <v>0</v>
      </c>
      <c r="M82" s="37">
        <f t="shared" ref="M82" si="202">SUM(M79:M81)</f>
        <v>0</v>
      </c>
      <c r="N82" s="4">
        <f t="shared" si="199"/>
        <v>0</v>
      </c>
      <c r="O82" s="48">
        <v>0</v>
      </c>
      <c r="P82" s="37">
        <f t="shared" ref="P82" si="203">SUM(P79:P81)</f>
        <v>0</v>
      </c>
      <c r="Q82" s="4">
        <f t="shared" si="199"/>
        <v>0</v>
      </c>
      <c r="R82" s="48">
        <v>0</v>
      </c>
      <c r="S82" s="37">
        <f t="shared" ref="S82" si="204">SUM(S79:S81)</f>
        <v>0</v>
      </c>
      <c r="T82" s="4">
        <f t="shared" si="199"/>
        <v>0</v>
      </c>
      <c r="U82" s="48">
        <v>0</v>
      </c>
      <c r="V82" s="37">
        <f t="shared" ref="V82" si="205">SUM(V79:V81)</f>
        <v>0</v>
      </c>
      <c r="W82" s="4">
        <f t="shared" si="199"/>
        <v>0</v>
      </c>
      <c r="X82" s="48">
        <v>0</v>
      </c>
      <c r="Y82" s="37">
        <f t="shared" ref="Y82" si="206">SUM(Y79:Y81)</f>
        <v>0</v>
      </c>
      <c r="Z82" s="4">
        <f t="shared" si="199"/>
        <v>0</v>
      </c>
      <c r="AA82" s="48">
        <v>0</v>
      </c>
      <c r="AB82" s="37">
        <f t="shared" ref="AB82" si="207">SUM(AB79:AB81)</f>
        <v>0</v>
      </c>
      <c r="AC82" s="4">
        <f t="shared" si="199"/>
        <v>0</v>
      </c>
      <c r="AD82" s="48">
        <v>0</v>
      </c>
      <c r="AE82" s="37">
        <f t="shared" ref="AE82" si="208">SUM(AE79:AE81)</f>
        <v>0</v>
      </c>
      <c r="AF82" s="65">
        <f t="shared" si="199"/>
        <v>0</v>
      </c>
      <c r="AG82" s="48">
        <v>0</v>
      </c>
      <c r="AH82" s="37">
        <f>SUM(AH79:AH81)</f>
        <v>0</v>
      </c>
      <c r="AI82" s="77">
        <f>SUM(AI79:AI81)</f>
        <v>0</v>
      </c>
      <c r="AJ82" s="81">
        <f t="shared" si="165"/>
        <v>0</v>
      </c>
    </row>
    <row r="83" spans="1:36" x14ac:dyDescent="0.25">
      <c r="A83" s="5" t="s">
        <v>54</v>
      </c>
      <c r="B83" s="6">
        <v>9</v>
      </c>
      <c r="C83" s="49">
        <v>0</v>
      </c>
      <c r="D83" s="17">
        <v>0</v>
      </c>
      <c r="E83" s="44">
        <f>($H$116*D83)</f>
        <v>0</v>
      </c>
      <c r="F83" s="49">
        <v>0</v>
      </c>
      <c r="G83" s="17">
        <v>0</v>
      </c>
      <c r="H83" s="44">
        <f>($H$116*G83)</f>
        <v>0</v>
      </c>
      <c r="I83" s="49">
        <v>0</v>
      </c>
      <c r="J83" s="17">
        <v>0</v>
      </c>
      <c r="K83" s="44">
        <f>($H$116*J83)</f>
        <v>0</v>
      </c>
      <c r="L83" s="49">
        <v>0</v>
      </c>
      <c r="M83" s="17">
        <v>0</v>
      </c>
      <c r="N83" s="44">
        <f>($H$116*M83)</f>
        <v>0</v>
      </c>
      <c r="O83" s="49">
        <v>0</v>
      </c>
      <c r="P83" s="17">
        <v>0</v>
      </c>
      <c r="Q83" s="1">
        <f>($H$116*P83)</f>
        <v>0</v>
      </c>
      <c r="R83" s="49">
        <v>0</v>
      </c>
      <c r="S83" s="17">
        <v>0</v>
      </c>
      <c r="T83" s="1">
        <f>($H$116*S83)</f>
        <v>0</v>
      </c>
      <c r="U83" s="49">
        <v>0</v>
      </c>
      <c r="V83" s="17">
        <v>0</v>
      </c>
      <c r="W83" s="1">
        <f>($H$116*V83)</f>
        <v>0</v>
      </c>
      <c r="X83" s="49">
        <v>0</v>
      </c>
      <c r="Y83" s="17">
        <v>0</v>
      </c>
      <c r="Z83" s="1">
        <f>($H$116*Y83)</f>
        <v>0</v>
      </c>
      <c r="AA83" s="49">
        <v>0</v>
      </c>
      <c r="AB83" s="17">
        <v>0</v>
      </c>
      <c r="AC83" s="1">
        <f>($H$116*AB83)</f>
        <v>0</v>
      </c>
      <c r="AD83" s="49">
        <v>0</v>
      </c>
      <c r="AE83" s="17">
        <v>0</v>
      </c>
      <c r="AF83" s="62">
        <f>($H$116*AE83)</f>
        <v>0</v>
      </c>
      <c r="AG83" s="49">
        <v>0</v>
      </c>
      <c r="AH83" s="36">
        <f>SUM(AE83,AB83,Y83,V83,S83,P83,M83,J83,G83,D83)</f>
        <v>0</v>
      </c>
      <c r="AI83" s="76">
        <f>SUM(AF83,AC83,Z83,W83,T83,Q83,N83,K83,H83,E83)</f>
        <v>0</v>
      </c>
      <c r="AJ83" s="78">
        <f t="shared" si="165"/>
        <v>0</v>
      </c>
    </row>
    <row r="84" spans="1:36" x14ac:dyDescent="0.25">
      <c r="A84" s="7" t="s">
        <v>54</v>
      </c>
      <c r="B84" s="8">
        <v>10</v>
      </c>
      <c r="C84" s="46">
        <v>0</v>
      </c>
      <c r="D84" s="16">
        <v>0</v>
      </c>
      <c r="E84" s="2">
        <f>$H$116*D84</f>
        <v>0</v>
      </c>
      <c r="F84" s="46">
        <v>0</v>
      </c>
      <c r="G84" s="16">
        <v>0</v>
      </c>
      <c r="H84" s="2">
        <f>$H$116*G84</f>
        <v>0</v>
      </c>
      <c r="I84" s="46">
        <v>0</v>
      </c>
      <c r="J84" s="16">
        <v>0</v>
      </c>
      <c r="K84" s="2">
        <f>$H$116*J84</f>
        <v>0</v>
      </c>
      <c r="L84" s="46">
        <v>0</v>
      </c>
      <c r="M84" s="16">
        <v>0</v>
      </c>
      <c r="N84" s="2">
        <f>$H$116*M84</f>
        <v>0</v>
      </c>
      <c r="O84" s="46">
        <v>0</v>
      </c>
      <c r="P84" s="16">
        <v>0</v>
      </c>
      <c r="Q84" s="2">
        <f>$H$116*P84</f>
        <v>0</v>
      </c>
      <c r="R84" s="46">
        <v>0</v>
      </c>
      <c r="S84" s="16">
        <v>0</v>
      </c>
      <c r="T84" s="2">
        <f>$H$116*S84</f>
        <v>0</v>
      </c>
      <c r="U84" s="46">
        <v>0</v>
      </c>
      <c r="V84" s="16">
        <v>0</v>
      </c>
      <c r="W84" s="2">
        <f>$H$116*V84</f>
        <v>0</v>
      </c>
      <c r="X84" s="46">
        <v>0</v>
      </c>
      <c r="Y84" s="16">
        <v>0</v>
      </c>
      <c r="Z84" s="2">
        <f>$H$116*Y84</f>
        <v>0</v>
      </c>
      <c r="AA84" s="46">
        <v>0</v>
      </c>
      <c r="AB84" s="16">
        <v>0</v>
      </c>
      <c r="AC84" s="2">
        <f>$H$116*AB84</f>
        <v>0</v>
      </c>
      <c r="AD84" s="46">
        <v>0</v>
      </c>
      <c r="AE84" s="16">
        <v>0</v>
      </c>
      <c r="AF84" s="63">
        <f>$H$116*AE84</f>
        <v>0</v>
      </c>
      <c r="AG84" s="46">
        <v>0</v>
      </c>
      <c r="AH84" s="16">
        <f t="shared" ref="AH84:AI87" si="209">SUM(AE84,AB84,Y84,V84,S84,P84,M84,J84,G84,D84)</f>
        <v>0</v>
      </c>
      <c r="AI84" s="67">
        <f t="shared" si="209"/>
        <v>0</v>
      </c>
      <c r="AJ84" s="79">
        <f t="shared" si="165"/>
        <v>0</v>
      </c>
    </row>
    <row r="85" spans="1:36" x14ac:dyDescent="0.25">
      <c r="A85" s="7" t="s">
        <v>54</v>
      </c>
      <c r="B85" s="8">
        <v>11</v>
      </c>
      <c r="C85" s="46">
        <v>0</v>
      </c>
      <c r="D85" s="16">
        <v>0</v>
      </c>
      <c r="E85" s="2">
        <f>$H$116*D85</f>
        <v>0</v>
      </c>
      <c r="F85" s="46">
        <v>0</v>
      </c>
      <c r="G85" s="16">
        <v>0</v>
      </c>
      <c r="H85" s="2">
        <f>$H$116*G85</f>
        <v>0</v>
      </c>
      <c r="I85" s="46">
        <v>0</v>
      </c>
      <c r="J85" s="16">
        <v>0</v>
      </c>
      <c r="K85" s="2">
        <f>$H$116*J85</f>
        <v>0</v>
      </c>
      <c r="L85" s="46">
        <v>0</v>
      </c>
      <c r="M85" s="16">
        <v>0</v>
      </c>
      <c r="N85" s="2">
        <f>$H$116*M85</f>
        <v>0</v>
      </c>
      <c r="O85" s="46">
        <v>0</v>
      </c>
      <c r="P85" s="16">
        <v>0</v>
      </c>
      <c r="Q85" s="2">
        <f>$H$116*P85</f>
        <v>0</v>
      </c>
      <c r="R85" s="46">
        <v>0</v>
      </c>
      <c r="S85" s="16">
        <v>0</v>
      </c>
      <c r="T85" s="2">
        <f>$H$116*S85</f>
        <v>0</v>
      </c>
      <c r="U85" s="46">
        <v>0</v>
      </c>
      <c r="V85" s="16">
        <v>0</v>
      </c>
      <c r="W85" s="2">
        <f>$H$116*V85</f>
        <v>0</v>
      </c>
      <c r="X85" s="46">
        <v>0</v>
      </c>
      <c r="Y85" s="16">
        <v>0</v>
      </c>
      <c r="Z85" s="2">
        <f>$H$116*Y85</f>
        <v>0</v>
      </c>
      <c r="AA85" s="46">
        <v>0</v>
      </c>
      <c r="AB85" s="16">
        <v>0</v>
      </c>
      <c r="AC85" s="2">
        <f>$H$116*AB85</f>
        <v>0</v>
      </c>
      <c r="AD85" s="46">
        <v>0</v>
      </c>
      <c r="AE85" s="16">
        <v>0</v>
      </c>
      <c r="AF85" s="63">
        <f>$H$116*AE85</f>
        <v>0</v>
      </c>
      <c r="AG85" s="46">
        <v>0</v>
      </c>
      <c r="AH85" s="16">
        <f t="shared" si="209"/>
        <v>0</v>
      </c>
      <c r="AI85" s="67">
        <f t="shared" si="209"/>
        <v>0</v>
      </c>
      <c r="AJ85" s="79">
        <f t="shared" si="165"/>
        <v>0</v>
      </c>
    </row>
    <row r="86" spans="1:36" x14ac:dyDescent="0.25">
      <c r="A86" s="7" t="s">
        <v>54</v>
      </c>
      <c r="B86" s="8">
        <v>12</v>
      </c>
      <c r="C86" s="46">
        <v>0</v>
      </c>
      <c r="D86" s="16">
        <v>0</v>
      </c>
      <c r="E86" s="2">
        <f>$H$116*D86</f>
        <v>0</v>
      </c>
      <c r="F86" s="46">
        <v>0</v>
      </c>
      <c r="G86" s="16">
        <v>0</v>
      </c>
      <c r="H86" s="2">
        <f>$H$116*G86</f>
        <v>0</v>
      </c>
      <c r="I86" s="46">
        <v>0</v>
      </c>
      <c r="J86" s="16">
        <v>0</v>
      </c>
      <c r="K86" s="2">
        <f>$H$116*J86</f>
        <v>0</v>
      </c>
      <c r="L86" s="46">
        <v>0</v>
      </c>
      <c r="M86" s="16">
        <v>0</v>
      </c>
      <c r="N86" s="2">
        <f>$H$116*M86</f>
        <v>0</v>
      </c>
      <c r="O86" s="46">
        <v>0</v>
      </c>
      <c r="P86" s="16">
        <v>0</v>
      </c>
      <c r="Q86" s="2">
        <f>$H$116*P86</f>
        <v>0</v>
      </c>
      <c r="R86" s="46">
        <v>0</v>
      </c>
      <c r="S86" s="16">
        <v>0</v>
      </c>
      <c r="T86" s="2">
        <f>$H$116*S86</f>
        <v>0</v>
      </c>
      <c r="U86" s="46">
        <v>0</v>
      </c>
      <c r="V86" s="16">
        <v>0</v>
      </c>
      <c r="W86" s="2">
        <f>$H$116*V86</f>
        <v>0</v>
      </c>
      <c r="X86" s="46">
        <v>0</v>
      </c>
      <c r="Y86" s="16">
        <v>0</v>
      </c>
      <c r="Z86" s="2">
        <f>$H$116*Y86</f>
        <v>0</v>
      </c>
      <c r="AA86" s="46">
        <v>0</v>
      </c>
      <c r="AB86" s="16">
        <v>0</v>
      </c>
      <c r="AC86" s="2">
        <f>$H$116*AB86</f>
        <v>0</v>
      </c>
      <c r="AD86" s="46">
        <v>0</v>
      </c>
      <c r="AE86" s="16">
        <v>0</v>
      </c>
      <c r="AF86" s="63">
        <f>$H$116*AE86</f>
        <v>0</v>
      </c>
      <c r="AG86" s="46">
        <v>0</v>
      </c>
      <c r="AH86" s="16">
        <f t="shared" si="209"/>
        <v>0</v>
      </c>
      <c r="AI86" s="67">
        <f t="shared" si="209"/>
        <v>0</v>
      </c>
      <c r="AJ86" s="79">
        <f t="shared" si="165"/>
        <v>0</v>
      </c>
    </row>
    <row r="87" spans="1:36" ht="15.75" thickBot="1" x14ac:dyDescent="0.3">
      <c r="A87" s="32" t="s">
        <v>54</v>
      </c>
      <c r="B87" s="33">
        <v>14</v>
      </c>
      <c r="C87" s="47">
        <v>0</v>
      </c>
      <c r="D87" s="18">
        <v>0</v>
      </c>
      <c r="E87" s="3">
        <f>$H$116*D87</f>
        <v>0</v>
      </c>
      <c r="F87" s="47">
        <v>0</v>
      </c>
      <c r="G87" s="18">
        <v>0</v>
      </c>
      <c r="H87" s="3">
        <f>$H$116*G87</f>
        <v>0</v>
      </c>
      <c r="I87" s="47">
        <v>0</v>
      </c>
      <c r="J87" s="18">
        <v>0</v>
      </c>
      <c r="K87" s="3">
        <f>$H$116*J87</f>
        <v>0</v>
      </c>
      <c r="L87" s="47">
        <v>0</v>
      </c>
      <c r="M87" s="18">
        <v>0</v>
      </c>
      <c r="N87" s="3">
        <f>$H$116*M87</f>
        <v>0</v>
      </c>
      <c r="O87" s="47">
        <v>0</v>
      </c>
      <c r="P87" s="18">
        <v>0</v>
      </c>
      <c r="Q87" s="3">
        <f>$H$116*P87</f>
        <v>0</v>
      </c>
      <c r="R87" s="47">
        <v>0</v>
      </c>
      <c r="S87" s="18">
        <v>0</v>
      </c>
      <c r="T87" s="3">
        <f>$H$116*S87</f>
        <v>0</v>
      </c>
      <c r="U87" s="47">
        <v>0</v>
      </c>
      <c r="V87" s="18">
        <v>0</v>
      </c>
      <c r="W87" s="3">
        <f>$H$116*V87</f>
        <v>0</v>
      </c>
      <c r="X87" s="47">
        <v>0</v>
      </c>
      <c r="Y87" s="18">
        <v>0</v>
      </c>
      <c r="Z87" s="3">
        <f>$H$116*Y87</f>
        <v>0</v>
      </c>
      <c r="AA87" s="47">
        <v>0</v>
      </c>
      <c r="AB87" s="18">
        <v>0</v>
      </c>
      <c r="AC87" s="3">
        <f>$H$116*AB87</f>
        <v>0</v>
      </c>
      <c r="AD87" s="47">
        <v>0</v>
      </c>
      <c r="AE87" s="18">
        <v>0</v>
      </c>
      <c r="AF87" s="64">
        <f>$H$116*AE87</f>
        <v>0</v>
      </c>
      <c r="AG87" s="47">
        <v>0</v>
      </c>
      <c r="AH87" s="18">
        <f t="shared" si="209"/>
        <v>0</v>
      </c>
      <c r="AI87" s="75">
        <f t="shared" si="209"/>
        <v>0</v>
      </c>
      <c r="AJ87" s="80">
        <f t="shared" si="165"/>
        <v>0</v>
      </c>
    </row>
    <row r="88" spans="1:36" ht="16.5" thickTop="1" thickBot="1" x14ac:dyDescent="0.3">
      <c r="A88" s="34" t="s">
        <v>54</v>
      </c>
      <c r="B88" s="35" t="s">
        <v>3</v>
      </c>
      <c r="C88" s="48">
        <v>0</v>
      </c>
      <c r="D88" s="37">
        <f t="shared" ref="D88:AF88" si="210">SUM(D83:D87)</f>
        <v>0</v>
      </c>
      <c r="E88" s="4">
        <f t="shared" si="210"/>
        <v>0</v>
      </c>
      <c r="F88" s="48">
        <v>0</v>
      </c>
      <c r="G88" s="37">
        <f t="shared" ref="G88" si="211">SUM(G83:G87)</f>
        <v>0</v>
      </c>
      <c r="H88" s="4">
        <f t="shared" si="210"/>
        <v>0</v>
      </c>
      <c r="I88" s="48">
        <v>0</v>
      </c>
      <c r="J88" s="37">
        <f t="shared" ref="J88" si="212">SUM(J83:J87)</f>
        <v>0</v>
      </c>
      <c r="K88" s="4">
        <f t="shared" si="210"/>
        <v>0</v>
      </c>
      <c r="L88" s="48">
        <v>0</v>
      </c>
      <c r="M88" s="37">
        <f t="shared" ref="M88" si="213">SUM(M83:M87)</f>
        <v>0</v>
      </c>
      <c r="N88" s="4">
        <f t="shared" si="210"/>
        <v>0</v>
      </c>
      <c r="O88" s="48">
        <v>0</v>
      </c>
      <c r="P88" s="37">
        <f t="shared" ref="P88" si="214">SUM(P83:P87)</f>
        <v>0</v>
      </c>
      <c r="Q88" s="4">
        <f t="shared" si="210"/>
        <v>0</v>
      </c>
      <c r="R88" s="48">
        <v>0</v>
      </c>
      <c r="S88" s="37">
        <f t="shared" ref="S88" si="215">SUM(S83:S87)</f>
        <v>0</v>
      </c>
      <c r="T88" s="4">
        <f t="shared" si="210"/>
        <v>0</v>
      </c>
      <c r="U88" s="48">
        <v>0</v>
      </c>
      <c r="V88" s="37">
        <f t="shared" ref="V88" si="216">SUM(V83:V87)</f>
        <v>0</v>
      </c>
      <c r="W88" s="4">
        <f t="shared" si="210"/>
        <v>0</v>
      </c>
      <c r="X88" s="48">
        <v>0</v>
      </c>
      <c r="Y88" s="37">
        <f t="shared" ref="Y88" si="217">SUM(Y83:Y87)</f>
        <v>0</v>
      </c>
      <c r="Z88" s="4">
        <f t="shared" si="210"/>
        <v>0</v>
      </c>
      <c r="AA88" s="48">
        <v>0</v>
      </c>
      <c r="AB88" s="37">
        <f t="shared" ref="AB88" si="218">SUM(AB83:AB87)</f>
        <v>0</v>
      </c>
      <c r="AC88" s="4">
        <f t="shared" si="210"/>
        <v>0</v>
      </c>
      <c r="AD88" s="48">
        <v>0</v>
      </c>
      <c r="AE88" s="37">
        <f t="shared" ref="AE88" si="219">SUM(AE83:AE87)</f>
        <v>0</v>
      </c>
      <c r="AF88" s="65">
        <f t="shared" si="210"/>
        <v>0</v>
      </c>
      <c r="AG88" s="48">
        <v>0</v>
      </c>
      <c r="AH88" s="37">
        <f>SUM(AH83:AH87)</f>
        <v>0</v>
      </c>
      <c r="AI88" s="77">
        <f>SUM(AI83:AI87)</f>
        <v>0</v>
      </c>
      <c r="AJ88" s="81">
        <f t="shared" si="165"/>
        <v>0</v>
      </c>
    </row>
    <row r="89" spans="1:36" x14ac:dyDescent="0.25">
      <c r="A89" s="5" t="s">
        <v>58</v>
      </c>
      <c r="B89" s="6">
        <v>9</v>
      </c>
      <c r="C89" s="45">
        <v>0</v>
      </c>
      <c r="D89" s="36">
        <v>0</v>
      </c>
      <c r="E89" s="1">
        <f>($H$116*D89)</f>
        <v>0</v>
      </c>
      <c r="F89" s="45">
        <v>0</v>
      </c>
      <c r="G89" s="36">
        <v>0</v>
      </c>
      <c r="H89" s="1">
        <f>($H$116*G89)</f>
        <v>0</v>
      </c>
      <c r="I89" s="45">
        <v>0</v>
      </c>
      <c r="J89" s="36">
        <v>0</v>
      </c>
      <c r="K89" s="1">
        <f>($H$116*J89)</f>
        <v>0</v>
      </c>
      <c r="L89" s="45">
        <v>0</v>
      </c>
      <c r="M89" s="36">
        <v>0</v>
      </c>
      <c r="N89" s="1">
        <f>($H$116*M89)</f>
        <v>0</v>
      </c>
      <c r="O89" s="45">
        <v>0</v>
      </c>
      <c r="P89" s="36">
        <v>0</v>
      </c>
      <c r="Q89" s="1">
        <f>($H$116*P89)</f>
        <v>0</v>
      </c>
      <c r="R89" s="45">
        <v>0</v>
      </c>
      <c r="S89" s="36">
        <v>0</v>
      </c>
      <c r="T89" s="1">
        <f>($H$116*S89)</f>
        <v>0</v>
      </c>
      <c r="U89" s="45">
        <v>0</v>
      </c>
      <c r="V89" s="36">
        <v>0</v>
      </c>
      <c r="W89" s="1">
        <f>($H$116*V89)</f>
        <v>0</v>
      </c>
      <c r="X89" s="45">
        <v>0</v>
      </c>
      <c r="Y89" s="36">
        <v>0</v>
      </c>
      <c r="Z89" s="1">
        <f>($H$116*Y89)</f>
        <v>0</v>
      </c>
      <c r="AA89" s="45">
        <v>0</v>
      </c>
      <c r="AB89" s="36">
        <v>0</v>
      </c>
      <c r="AC89" s="1">
        <f>($H$116*AB89)</f>
        <v>0</v>
      </c>
      <c r="AD89" s="45">
        <v>0</v>
      </c>
      <c r="AE89" s="36">
        <v>0</v>
      </c>
      <c r="AF89" s="62">
        <f>($H$116*AE89)</f>
        <v>0</v>
      </c>
      <c r="AG89" s="45">
        <v>0</v>
      </c>
      <c r="AH89" s="36">
        <f>SUM(AE89,AB89,Y89,V89,S89,P89,M89,J89,G89,D89)</f>
        <v>0</v>
      </c>
      <c r="AI89" s="76">
        <f>SUM(AF89,AC89,Z89,W89,T89,Q89,N89,K89,H89,E89)</f>
        <v>0</v>
      </c>
      <c r="AJ89" s="78">
        <f>AH89*6.5</f>
        <v>0</v>
      </c>
    </row>
    <row r="90" spans="1:36" x14ac:dyDescent="0.25">
      <c r="A90" s="7" t="s">
        <v>58</v>
      </c>
      <c r="B90" s="8">
        <v>10</v>
      </c>
      <c r="C90" s="46">
        <v>0</v>
      </c>
      <c r="D90" s="16">
        <v>0</v>
      </c>
      <c r="E90" s="2">
        <f>$H$116*D90</f>
        <v>0</v>
      </c>
      <c r="F90" s="46">
        <v>0</v>
      </c>
      <c r="G90" s="16">
        <v>0</v>
      </c>
      <c r="H90" s="2">
        <f>$H$116*G90</f>
        <v>0</v>
      </c>
      <c r="I90" s="46">
        <v>0</v>
      </c>
      <c r="J90" s="16">
        <v>0</v>
      </c>
      <c r="K90" s="2">
        <f>$H$116*J90</f>
        <v>0</v>
      </c>
      <c r="L90" s="46">
        <v>0</v>
      </c>
      <c r="M90" s="16">
        <v>0</v>
      </c>
      <c r="N90" s="2">
        <f>$H$116*M90</f>
        <v>0</v>
      </c>
      <c r="O90" s="46">
        <v>0</v>
      </c>
      <c r="P90" s="16">
        <v>0</v>
      </c>
      <c r="Q90" s="2">
        <f>$H$116*P90</f>
        <v>0</v>
      </c>
      <c r="R90" s="46">
        <v>0</v>
      </c>
      <c r="S90" s="16">
        <v>0</v>
      </c>
      <c r="T90" s="2">
        <f>$H$116*S90</f>
        <v>0</v>
      </c>
      <c r="U90" s="46">
        <v>0</v>
      </c>
      <c r="V90" s="16">
        <v>0</v>
      </c>
      <c r="W90" s="2">
        <f>$H$116*V90</f>
        <v>0</v>
      </c>
      <c r="X90" s="46">
        <v>0</v>
      </c>
      <c r="Y90" s="16">
        <v>0</v>
      </c>
      <c r="Z90" s="2">
        <f>$H$116*Y90</f>
        <v>0</v>
      </c>
      <c r="AA90" s="46">
        <v>0</v>
      </c>
      <c r="AB90" s="16">
        <v>0</v>
      </c>
      <c r="AC90" s="2">
        <f>$H$116*AB90</f>
        <v>0</v>
      </c>
      <c r="AD90" s="46">
        <v>0</v>
      </c>
      <c r="AE90" s="16">
        <v>0</v>
      </c>
      <c r="AF90" s="63">
        <f>$H$116*AE90</f>
        <v>0</v>
      </c>
      <c r="AG90" s="46">
        <v>0</v>
      </c>
      <c r="AH90" s="16">
        <f t="shared" ref="AH90:AI93" si="220">SUM(AE90,AB90,Y90,V90,S90,P90,M90,J90,G90,D90)</f>
        <v>0</v>
      </c>
      <c r="AI90" s="67">
        <f t="shared" si="220"/>
        <v>0</v>
      </c>
      <c r="AJ90" s="79">
        <f t="shared" ref="AJ90:AJ100" si="221">AH90*6.5</f>
        <v>0</v>
      </c>
    </row>
    <row r="91" spans="1:36" x14ac:dyDescent="0.25">
      <c r="A91" s="7" t="s">
        <v>58</v>
      </c>
      <c r="B91" s="8">
        <v>11</v>
      </c>
      <c r="C91" s="46">
        <v>0</v>
      </c>
      <c r="D91" s="16">
        <v>0</v>
      </c>
      <c r="E91" s="2">
        <f>$H$116*D91</f>
        <v>0</v>
      </c>
      <c r="F91" s="46">
        <v>0</v>
      </c>
      <c r="G91" s="16">
        <v>0</v>
      </c>
      <c r="H91" s="2">
        <f>$H$116*G91</f>
        <v>0</v>
      </c>
      <c r="I91" s="46">
        <v>0</v>
      </c>
      <c r="J91" s="16">
        <v>0</v>
      </c>
      <c r="K91" s="2">
        <f>$H$116*J91</f>
        <v>0</v>
      </c>
      <c r="L91" s="46">
        <v>0</v>
      </c>
      <c r="M91" s="16">
        <v>0</v>
      </c>
      <c r="N91" s="2">
        <f>$H$116*M91</f>
        <v>0</v>
      </c>
      <c r="O91" s="46">
        <v>0</v>
      </c>
      <c r="P91" s="16">
        <v>0</v>
      </c>
      <c r="Q91" s="2">
        <f>$H$116*P91</f>
        <v>0</v>
      </c>
      <c r="R91" s="46">
        <v>0</v>
      </c>
      <c r="S91" s="16">
        <v>0</v>
      </c>
      <c r="T91" s="2">
        <f>$H$116*S91</f>
        <v>0</v>
      </c>
      <c r="U91" s="46">
        <v>0</v>
      </c>
      <c r="V91" s="16">
        <v>0</v>
      </c>
      <c r="W91" s="2">
        <f>$H$116*V91</f>
        <v>0</v>
      </c>
      <c r="X91" s="46">
        <v>0</v>
      </c>
      <c r="Y91" s="16">
        <v>0</v>
      </c>
      <c r="Z91" s="2">
        <f>$H$116*Y91</f>
        <v>0</v>
      </c>
      <c r="AA91" s="46">
        <v>0</v>
      </c>
      <c r="AB91" s="16">
        <v>0</v>
      </c>
      <c r="AC91" s="2">
        <f>$H$116*AB91</f>
        <v>0</v>
      </c>
      <c r="AD91" s="46">
        <v>0</v>
      </c>
      <c r="AE91" s="16">
        <v>0</v>
      </c>
      <c r="AF91" s="63">
        <f>$H$116*AE91</f>
        <v>0</v>
      </c>
      <c r="AG91" s="46">
        <v>0</v>
      </c>
      <c r="AH91" s="16">
        <f t="shared" si="220"/>
        <v>0</v>
      </c>
      <c r="AI91" s="67">
        <f t="shared" si="220"/>
        <v>0</v>
      </c>
      <c r="AJ91" s="79">
        <f t="shared" si="221"/>
        <v>0</v>
      </c>
    </row>
    <row r="92" spans="1:36" x14ac:dyDescent="0.25">
      <c r="A92" s="7" t="s">
        <v>58</v>
      </c>
      <c r="B92" s="8">
        <v>12</v>
      </c>
      <c r="C92" s="46">
        <v>0</v>
      </c>
      <c r="D92" s="16">
        <v>0</v>
      </c>
      <c r="E92" s="2">
        <f>$H$116*D92</f>
        <v>0</v>
      </c>
      <c r="F92" s="46">
        <v>0</v>
      </c>
      <c r="G92" s="16">
        <v>0</v>
      </c>
      <c r="H92" s="2">
        <f>$H$116*G92</f>
        <v>0</v>
      </c>
      <c r="I92" s="46">
        <v>0</v>
      </c>
      <c r="J92" s="16">
        <v>0</v>
      </c>
      <c r="K92" s="2">
        <f>$H$116*J92</f>
        <v>0</v>
      </c>
      <c r="L92" s="46">
        <v>0</v>
      </c>
      <c r="M92" s="16">
        <v>0</v>
      </c>
      <c r="N92" s="2">
        <f>$H$116*M92</f>
        <v>0</v>
      </c>
      <c r="O92" s="46">
        <v>0</v>
      </c>
      <c r="P92" s="16">
        <v>0</v>
      </c>
      <c r="Q92" s="2">
        <f>$H$116*P92</f>
        <v>0</v>
      </c>
      <c r="R92" s="46">
        <v>0</v>
      </c>
      <c r="S92" s="16">
        <v>0</v>
      </c>
      <c r="T92" s="2">
        <f>$H$116*S92</f>
        <v>0</v>
      </c>
      <c r="U92" s="46">
        <v>0</v>
      </c>
      <c r="V92" s="16">
        <v>0</v>
      </c>
      <c r="W92" s="2">
        <f>$H$116*V92</f>
        <v>0</v>
      </c>
      <c r="X92" s="46">
        <v>0</v>
      </c>
      <c r="Y92" s="16">
        <v>0</v>
      </c>
      <c r="Z92" s="2">
        <f>$H$116*Y92</f>
        <v>0</v>
      </c>
      <c r="AA92" s="46">
        <v>0</v>
      </c>
      <c r="AB92" s="16">
        <v>0</v>
      </c>
      <c r="AC92" s="2">
        <f>$H$116*AB92</f>
        <v>0</v>
      </c>
      <c r="AD92" s="46">
        <v>0</v>
      </c>
      <c r="AE92" s="16">
        <v>0</v>
      </c>
      <c r="AF92" s="63">
        <f>$H$116*AE92</f>
        <v>0</v>
      </c>
      <c r="AG92" s="46">
        <v>0</v>
      </c>
      <c r="AH92" s="16">
        <f t="shared" si="220"/>
        <v>0</v>
      </c>
      <c r="AI92" s="67">
        <f t="shared" si="220"/>
        <v>0</v>
      </c>
      <c r="AJ92" s="79">
        <f t="shared" si="221"/>
        <v>0</v>
      </c>
    </row>
    <row r="93" spans="1:36" ht="15.75" thickBot="1" x14ac:dyDescent="0.3">
      <c r="A93" s="32" t="s">
        <v>58</v>
      </c>
      <c r="B93" s="33">
        <v>14</v>
      </c>
      <c r="C93" s="47">
        <v>0</v>
      </c>
      <c r="D93" s="18">
        <v>0</v>
      </c>
      <c r="E93" s="3">
        <f>$H$116*D93</f>
        <v>0</v>
      </c>
      <c r="F93" s="47">
        <v>0</v>
      </c>
      <c r="G93" s="18">
        <v>0</v>
      </c>
      <c r="H93" s="3">
        <f>$H$116*G93</f>
        <v>0</v>
      </c>
      <c r="I93" s="47">
        <v>0</v>
      </c>
      <c r="J93" s="18">
        <v>0</v>
      </c>
      <c r="K93" s="3">
        <f>$H$116*J93</f>
        <v>0</v>
      </c>
      <c r="L93" s="47">
        <v>0</v>
      </c>
      <c r="M93" s="18">
        <v>0</v>
      </c>
      <c r="N93" s="3">
        <f>$H$116*M93</f>
        <v>0</v>
      </c>
      <c r="O93" s="47">
        <v>0</v>
      </c>
      <c r="P93" s="18">
        <v>0</v>
      </c>
      <c r="Q93" s="3">
        <f>$H$116*P93</f>
        <v>0</v>
      </c>
      <c r="R93" s="47">
        <v>0</v>
      </c>
      <c r="S93" s="18">
        <v>0</v>
      </c>
      <c r="T93" s="3">
        <f>$H$116*S93</f>
        <v>0</v>
      </c>
      <c r="U93" s="47">
        <v>0</v>
      </c>
      <c r="V93" s="18">
        <v>0</v>
      </c>
      <c r="W93" s="3">
        <f>$H$116*V93</f>
        <v>0</v>
      </c>
      <c r="X93" s="47">
        <v>0</v>
      </c>
      <c r="Y93" s="18">
        <v>0</v>
      </c>
      <c r="Z93" s="3">
        <f>$H$116*Y93</f>
        <v>0</v>
      </c>
      <c r="AA93" s="47">
        <v>0</v>
      </c>
      <c r="AB93" s="18">
        <v>0</v>
      </c>
      <c r="AC93" s="3">
        <f>$H$116*AB93</f>
        <v>0</v>
      </c>
      <c r="AD93" s="47">
        <v>0</v>
      </c>
      <c r="AE93" s="18">
        <v>0</v>
      </c>
      <c r="AF93" s="64">
        <f>$H$116*AE93</f>
        <v>0</v>
      </c>
      <c r="AG93" s="47">
        <v>0</v>
      </c>
      <c r="AH93" s="18">
        <f t="shared" si="220"/>
        <v>0</v>
      </c>
      <c r="AI93" s="75">
        <f t="shared" si="220"/>
        <v>0</v>
      </c>
      <c r="AJ93" s="80">
        <f t="shared" si="221"/>
        <v>0</v>
      </c>
    </row>
    <row r="94" spans="1:36" ht="16.5" thickTop="1" thickBot="1" x14ac:dyDescent="0.3">
      <c r="A94" s="34" t="s">
        <v>58</v>
      </c>
      <c r="B94" s="35" t="s">
        <v>3</v>
      </c>
      <c r="C94" s="48">
        <v>0</v>
      </c>
      <c r="D94" s="37">
        <f t="shared" ref="D94:AF94" si="222">SUM(D89:D93)</f>
        <v>0</v>
      </c>
      <c r="E94" s="4">
        <f t="shared" si="222"/>
        <v>0</v>
      </c>
      <c r="F94" s="48">
        <v>0</v>
      </c>
      <c r="G94" s="37">
        <f t="shared" ref="G94" si="223">SUM(G89:G93)</f>
        <v>0</v>
      </c>
      <c r="H94" s="4">
        <f t="shared" si="222"/>
        <v>0</v>
      </c>
      <c r="I94" s="48">
        <v>0</v>
      </c>
      <c r="J94" s="37">
        <f t="shared" ref="J94" si="224">SUM(J89:J93)</f>
        <v>0</v>
      </c>
      <c r="K94" s="4">
        <f t="shared" si="222"/>
        <v>0</v>
      </c>
      <c r="L94" s="48">
        <v>0</v>
      </c>
      <c r="M94" s="37">
        <f t="shared" ref="M94" si="225">SUM(M89:M93)</f>
        <v>0</v>
      </c>
      <c r="N94" s="4">
        <f t="shared" si="222"/>
        <v>0</v>
      </c>
      <c r="O94" s="48">
        <v>0</v>
      </c>
      <c r="P94" s="37">
        <f t="shared" ref="P94" si="226">SUM(P89:P93)</f>
        <v>0</v>
      </c>
      <c r="Q94" s="4">
        <f t="shared" si="222"/>
        <v>0</v>
      </c>
      <c r="R94" s="48">
        <v>0</v>
      </c>
      <c r="S94" s="37">
        <f t="shared" ref="S94" si="227">SUM(S89:S93)</f>
        <v>0</v>
      </c>
      <c r="T94" s="4">
        <f t="shared" si="222"/>
        <v>0</v>
      </c>
      <c r="U94" s="48">
        <v>0</v>
      </c>
      <c r="V94" s="37">
        <f t="shared" ref="V94" si="228">SUM(V89:V93)</f>
        <v>0</v>
      </c>
      <c r="W94" s="4">
        <f t="shared" si="222"/>
        <v>0</v>
      </c>
      <c r="X94" s="48">
        <v>0</v>
      </c>
      <c r="Y94" s="37">
        <f t="shared" ref="Y94" si="229">SUM(Y89:Y93)</f>
        <v>0</v>
      </c>
      <c r="Z94" s="4">
        <f t="shared" si="222"/>
        <v>0</v>
      </c>
      <c r="AA94" s="48">
        <v>0</v>
      </c>
      <c r="AB94" s="37">
        <f t="shared" ref="AB94" si="230">SUM(AB89:AB93)</f>
        <v>0</v>
      </c>
      <c r="AC94" s="4">
        <f t="shared" si="222"/>
        <v>0</v>
      </c>
      <c r="AD94" s="48">
        <v>0</v>
      </c>
      <c r="AE94" s="37">
        <f t="shared" ref="AE94" si="231">SUM(AE89:AE93)</f>
        <v>0</v>
      </c>
      <c r="AF94" s="65">
        <f t="shared" si="222"/>
        <v>0</v>
      </c>
      <c r="AG94" s="48">
        <v>0</v>
      </c>
      <c r="AH94" s="37">
        <f>SUM(AH89:AH93)</f>
        <v>0</v>
      </c>
      <c r="AI94" s="77">
        <f>SUM(AI89:AI93)</f>
        <v>0</v>
      </c>
      <c r="AJ94" s="81">
        <f t="shared" si="221"/>
        <v>0</v>
      </c>
    </row>
    <row r="95" spans="1:36" x14ac:dyDescent="0.25">
      <c r="A95" s="5" t="s">
        <v>59</v>
      </c>
      <c r="B95" s="6">
        <v>9</v>
      </c>
      <c r="C95" s="45">
        <v>0</v>
      </c>
      <c r="D95" s="36">
        <v>0</v>
      </c>
      <c r="E95" s="1">
        <f>($H$116*D95)</f>
        <v>0</v>
      </c>
      <c r="F95" s="45">
        <v>0</v>
      </c>
      <c r="G95" s="36">
        <v>0</v>
      </c>
      <c r="H95" s="1">
        <f>($H$116*G95)</f>
        <v>0</v>
      </c>
      <c r="I95" s="45">
        <v>0</v>
      </c>
      <c r="J95" s="36">
        <v>0</v>
      </c>
      <c r="K95" s="1">
        <f>($H$116*J95)</f>
        <v>0</v>
      </c>
      <c r="L95" s="45">
        <v>0</v>
      </c>
      <c r="M95" s="36">
        <v>0</v>
      </c>
      <c r="N95" s="1">
        <f>($H$116*M95)</f>
        <v>0</v>
      </c>
      <c r="O95" s="45">
        <v>0</v>
      </c>
      <c r="P95" s="36">
        <v>0</v>
      </c>
      <c r="Q95" s="1">
        <f>($H$116*P95)</f>
        <v>0</v>
      </c>
      <c r="R95" s="45">
        <v>0</v>
      </c>
      <c r="S95" s="36">
        <v>0</v>
      </c>
      <c r="T95" s="1">
        <f>($H$116*S95)</f>
        <v>0</v>
      </c>
      <c r="U95" s="45">
        <v>0</v>
      </c>
      <c r="V95" s="36">
        <v>0</v>
      </c>
      <c r="W95" s="1">
        <f>($H$116*V95)</f>
        <v>0</v>
      </c>
      <c r="X95" s="45">
        <v>0</v>
      </c>
      <c r="Y95" s="36">
        <v>0</v>
      </c>
      <c r="Z95" s="1">
        <f>($H$116*Y95)</f>
        <v>0</v>
      </c>
      <c r="AA95" s="45">
        <v>0</v>
      </c>
      <c r="AB95" s="36">
        <v>0</v>
      </c>
      <c r="AC95" s="1">
        <f>($H$116*AB95)</f>
        <v>0</v>
      </c>
      <c r="AD95" s="45">
        <v>0</v>
      </c>
      <c r="AE95" s="36">
        <v>0</v>
      </c>
      <c r="AF95" s="62">
        <f>($H$116*AE95)</f>
        <v>0</v>
      </c>
      <c r="AG95" s="45">
        <v>0</v>
      </c>
      <c r="AH95" s="36">
        <f>SUM(AE95,AB95,Y95,V95,S95,P95,M95,J95,G95,D95)</f>
        <v>0</v>
      </c>
      <c r="AI95" s="76">
        <f>SUM(AF95,AC95,Z95,W95,T95,Q95,N95,K95,H95,E95)</f>
        <v>0</v>
      </c>
      <c r="AJ95" s="78">
        <f t="shared" si="221"/>
        <v>0</v>
      </c>
    </row>
    <row r="96" spans="1:36" x14ac:dyDescent="0.25">
      <c r="A96" s="7" t="s">
        <v>59</v>
      </c>
      <c r="B96" s="8">
        <v>10</v>
      </c>
      <c r="C96" s="46">
        <v>0</v>
      </c>
      <c r="D96" s="16">
        <v>0</v>
      </c>
      <c r="E96" s="2">
        <f>$H$116*D96</f>
        <v>0</v>
      </c>
      <c r="F96" s="46">
        <v>0</v>
      </c>
      <c r="G96" s="16">
        <v>0</v>
      </c>
      <c r="H96" s="2">
        <f>$H$116*G96</f>
        <v>0</v>
      </c>
      <c r="I96" s="46">
        <v>0</v>
      </c>
      <c r="J96" s="16">
        <v>0</v>
      </c>
      <c r="K96" s="2">
        <f>$H$116*J96</f>
        <v>0</v>
      </c>
      <c r="L96" s="46">
        <v>0</v>
      </c>
      <c r="M96" s="16">
        <v>0</v>
      </c>
      <c r="N96" s="2">
        <f>$H$116*M96</f>
        <v>0</v>
      </c>
      <c r="O96" s="46">
        <v>0</v>
      </c>
      <c r="P96" s="16">
        <v>0</v>
      </c>
      <c r="Q96" s="2">
        <f>$H$116*P96</f>
        <v>0</v>
      </c>
      <c r="R96" s="46">
        <v>0</v>
      </c>
      <c r="S96" s="16">
        <v>0</v>
      </c>
      <c r="T96" s="2">
        <f>$H$116*S96</f>
        <v>0</v>
      </c>
      <c r="U96" s="46">
        <v>0</v>
      </c>
      <c r="V96" s="16">
        <v>0</v>
      </c>
      <c r="W96" s="2">
        <f>$H$116*V96</f>
        <v>0</v>
      </c>
      <c r="X96" s="46">
        <v>0</v>
      </c>
      <c r="Y96" s="16">
        <v>0</v>
      </c>
      <c r="Z96" s="2">
        <f>$H$116*Y96</f>
        <v>0</v>
      </c>
      <c r="AA96" s="46">
        <v>0</v>
      </c>
      <c r="AB96" s="16">
        <v>0</v>
      </c>
      <c r="AC96" s="2">
        <f>$H$116*AB96</f>
        <v>0</v>
      </c>
      <c r="AD96" s="46">
        <v>0</v>
      </c>
      <c r="AE96" s="16">
        <v>0</v>
      </c>
      <c r="AF96" s="63">
        <f>$H$116*AE96</f>
        <v>0</v>
      </c>
      <c r="AG96" s="46">
        <v>0</v>
      </c>
      <c r="AH96" s="16">
        <f t="shared" ref="AH96:AI99" si="232">SUM(AE96,AB96,Y96,V96,S96,P96,M96,J96,G96,D96)</f>
        <v>0</v>
      </c>
      <c r="AI96" s="67">
        <f t="shared" si="232"/>
        <v>0</v>
      </c>
      <c r="AJ96" s="79">
        <f t="shared" si="221"/>
        <v>0</v>
      </c>
    </row>
    <row r="97" spans="1:36" x14ac:dyDescent="0.25">
      <c r="A97" s="7" t="s">
        <v>59</v>
      </c>
      <c r="B97" s="8">
        <v>11</v>
      </c>
      <c r="C97" s="46">
        <v>0</v>
      </c>
      <c r="D97" s="16">
        <v>0</v>
      </c>
      <c r="E97" s="2">
        <f>$H$116*D97</f>
        <v>0</v>
      </c>
      <c r="F97" s="46">
        <v>0</v>
      </c>
      <c r="G97" s="16">
        <v>0</v>
      </c>
      <c r="H97" s="2">
        <f>$H$116*G97</f>
        <v>0</v>
      </c>
      <c r="I97" s="46">
        <v>0</v>
      </c>
      <c r="J97" s="16">
        <v>0</v>
      </c>
      <c r="K97" s="2">
        <f>$H$116*J97</f>
        <v>0</v>
      </c>
      <c r="L97" s="46">
        <v>0</v>
      </c>
      <c r="M97" s="16">
        <v>0</v>
      </c>
      <c r="N97" s="2">
        <f>$H$116*M97</f>
        <v>0</v>
      </c>
      <c r="O97" s="46">
        <v>0</v>
      </c>
      <c r="P97" s="16">
        <v>0</v>
      </c>
      <c r="Q97" s="2">
        <f>$H$116*P97</f>
        <v>0</v>
      </c>
      <c r="R97" s="46">
        <v>0</v>
      </c>
      <c r="S97" s="16">
        <v>0</v>
      </c>
      <c r="T97" s="2">
        <f>$H$116*S97</f>
        <v>0</v>
      </c>
      <c r="U97" s="46">
        <v>0</v>
      </c>
      <c r="V97" s="16">
        <v>0</v>
      </c>
      <c r="W97" s="2">
        <f>$H$116*V97</f>
        <v>0</v>
      </c>
      <c r="X97" s="46">
        <v>0</v>
      </c>
      <c r="Y97" s="16">
        <v>0</v>
      </c>
      <c r="Z97" s="2">
        <f>$H$116*Y97</f>
        <v>0</v>
      </c>
      <c r="AA97" s="46">
        <v>0</v>
      </c>
      <c r="AB97" s="16">
        <v>0</v>
      </c>
      <c r="AC97" s="2">
        <f>$H$116*AB97</f>
        <v>0</v>
      </c>
      <c r="AD97" s="46">
        <v>0</v>
      </c>
      <c r="AE97" s="16">
        <v>0</v>
      </c>
      <c r="AF97" s="63">
        <f>$H$116*AE97</f>
        <v>0</v>
      </c>
      <c r="AG97" s="46">
        <v>0</v>
      </c>
      <c r="AH97" s="16">
        <f t="shared" si="232"/>
        <v>0</v>
      </c>
      <c r="AI97" s="67">
        <f t="shared" si="232"/>
        <v>0</v>
      </c>
      <c r="AJ97" s="79">
        <f t="shared" si="221"/>
        <v>0</v>
      </c>
    </row>
    <row r="98" spans="1:36" x14ac:dyDescent="0.25">
      <c r="A98" s="7" t="s">
        <v>59</v>
      </c>
      <c r="B98" s="8">
        <v>12</v>
      </c>
      <c r="C98" s="46">
        <v>0</v>
      </c>
      <c r="D98" s="16">
        <v>0</v>
      </c>
      <c r="E98" s="2">
        <f>$H$116*D98</f>
        <v>0</v>
      </c>
      <c r="F98" s="46">
        <v>0</v>
      </c>
      <c r="G98" s="16">
        <v>0</v>
      </c>
      <c r="H98" s="2">
        <f>$H$116*G98</f>
        <v>0</v>
      </c>
      <c r="I98" s="46">
        <v>0</v>
      </c>
      <c r="J98" s="16">
        <v>0</v>
      </c>
      <c r="K98" s="2">
        <f>$H$116*J98</f>
        <v>0</v>
      </c>
      <c r="L98" s="46">
        <v>0</v>
      </c>
      <c r="M98" s="16">
        <v>0</v>
      </c>
      <c r="N98" s="2">
        <f>$H$116*M98</f>
        <v>0</v>
      </c>
      <c r="O98" s="46">
        <v>0</v>
      </c>
      <c r="P98" s="16">
        <v>0</v>
      </c>
      <c r="Q98" s="2">
        <f>$H$116*P98</f>
        <v>0</v>
      </c>
      <c r="R98" s="46">
        <v>0</v>
      </c>
      <c r="S98" s="16">
        <v>0</v>
      </c>
      <c r="T98" s="2">
        <f>$H$116*S98</f>
        <v>0</v>
      </c>
      <c r="U98" s="46">
        <v>0</v>
      </c>
      <c r="V98" s="16">
        <v>0</v>
      </c>
      <c r="W98" s="2">
        <f>$H$116*V98</f>
        <v>0</v>
      </c>
      <c r="X98" s="46">
        <v>0</v>
      </c>
      <c r="Y98" s="16">
        <v>0</v>
      </c>
      <c r="Z98" s="2">
        <f>$H$116*Y98</f>
        <v>0</v>
      </c>
      <c r="AA98" s="46">
        <v>0</v>
      </c>
      <c r="AB98" s="16">
        <v>0</v>
      </c>
      <c r="AC98" s="2">
        <f>$H$116*AB98</f>
        <v>0</v>
      </c>
      <c r="AD98" s="46">
        <v>0</v>
      </c>
      <c r="AE98" s="16">
        <v>0</v>
      </c>
      <c r="AF98" s="63">
        <f>$H$116*AE98</f>
        <v>0</v>
      </c>
      <c r="AG98" s="46">
        <v>0</v>
      </c>
      <c r="AH98" s="16">
        <f t="shared" si="232"/>
        <v>0</v>
      </c>
      <c r="AI98" s="67">
        <f t="shared" si="232"/>
        <v>0</v>
      </c>
      <c r="AJ98" s="79">
        <f t="shared" si="221"/>
        <v>0</v>
      </c>
    </row>
    <row r="99" spans="1:36" ht="15.75" thickBot="1" x14ac:dyDescent="0.3">
      <c r="A99" s="32" t="s">
        <v>59</v>
      </c>
      <c r="B99" s="33">
        <v>14</v>
      </c>
      <c r="C99" s="47">
        <v>0</v>
      </c>
      <c r="D99" s="18">
        <v>0</v>
      </c>
      <c r="E99" s="3">
        <f>$H$116*D99</f>
        <v>0</v>
      </c>
      <c r="F99" s="47">
        <v>0</v>
      </c>
      <c r="G99" s="18">
        <v>0</v>
      </c>
      <c r="H99" s="3">
        <f>$H$116*G99</f>
        <v>0</v>
      </c>
      <c r="I99" s="47">
        <v>0</v>
      </c>
      <c r="J99" s="18">
        <v>0</v>
      </c>
      <c r="K99" s="3">
        <f>$H$116*J99</f>
        <v>0</v>
      </c>
      <c r="L99" s="47">
        <v>0</v>
      </c>
      <c r="M99" s="18">
        <v>0</v>
      </c>
      <c r="N99" s="3">
        <f>$H$116*M99</f>
        <v>0</v>
      </c>
      <c r="O99" s="47">
        <v>0</v>
      </c>
      <c r="P99" s="18">
        <v>0</v>
      </c>
      <c r="Q99" s="3">
        <f>$H$116*P99</f>
        <v>0</v>
      </c>
      <c r="R99" s="47">
        <v>0</v>
      </c>
      <c r="S99" s="18">
        <v>0</v>
      </c>
      <c r="T99" s="3">
        <f>$H$116*S99</f>
        <v>0</v>
      </c>
      <c r="U99" s="47">
        <v>0</v>
      </c>
      <c r="V99" s="18">
        <v>0</v>
      </c>
      <c r="W99" s="3">
        <f>$H$116*V99</f>
        <v>0</v>
      </c>
      <c r="X99" s="47">
        <v>0</v>
      </c>
      <c r="Y99" s="18">
        <v>0</v>
      </c>
      <c r="Z99" s="3">
        <f>$H$116*Y99</f>
        <v>0</v>
      </c>
      <c r="AA99" s="47">
        <v>0</v>
      </c>
      <c r="AB99" s="18">
        <v>0</v>
      </c>
      <c r="AC99" s="3">
        <f>$H$116*AB99</f>
        <v>0</v>
      </c>
      <c r="AD99" s="47">
        <v>0</v>
      </c>
      <c r="AE99" s="18">
        <v>0</v>
      </c>
      <c r="AF99" s="64">
        <f>$H$116*AE99</f>
        <v>0</v>
      </c>
      <c r="AG99" s="47">
        <v>0</v>
      </c>
      <c r="AH99" s="18">
        <f t="shared" si="232"/>
        <v>0</v>
      </c>
      <c r="AI99" s="75">
        <f t="shared" si="232"/>
        <v>0</v>
      </c>
      <c r="AJ99" s="80">
        <f t="shared" si="221"/>
        <v>0</v>
      </c>
    </row>
    <row r="100" spans="1:36" ht="16.5" thickTop="1" thickBot="1" x14ac:dyDescent="0.3">
      <c r="A100" s="34" t="s">
        <v>59</v>
      </c>
      <c r="B100" s="35" t="s">
        <v>3</v>
      </c>
      <c r="C100" s="48">
        <v>0</v>
      </c>
      <c r="D100" s="37">
        <f t="shared" ref="D100:AF100" si="233">SUM(D95:D99)</f>
        <v>0</v>
      </c>
      <c r="E100" s="4">
        <f t="shared" si="233"/>
        <v>0</v>
      </c>
      <c r="F100" s="48">
        <v>0</v>
      </c>
      <c r="G100" s="37">
        <f t="shared" ref="G100" si="234">SUM(G95:G99)</f>
        <v>0</v>
      </c>
      <c r="H100" s="4">
        <f t="shared" si="233"/>
        <v>0</v>
      </c>
      <c r="I100" s="48">
        <v>0</v>
      </c>
      <c r="J100" s="37">
        <f t="shared" ref="J100" si="235">SUM(J95:J99)</f>
        <v>0</v>
      </c>
      <c r="K100" s="4">
        <f t="shared" si="233"/>
        <v>0</v>
      </c>
      <c r="L100" s="48">
        <v>0</v>
      </c>
      <c r="M100" s="37">
        <f t="shared" ref="M100" si="236">SUM(M95:M99)</f>
        <v>0</v>
      </c>
      <c r="N100" s="4">
        <f t="shared" si="233"/>
        <v>0</v>
      </c>
      <c r="O100" s="48">
        <v>0</v>
      </c>
      <c r="P100" s="37">
        <f t="shared" ref="P100" si="237">SUM(P95:P99)</f>
        <v>0</v>
      </c>
      <c r="Q100" s="4">
        <f t="shared" si="233"/>
        <v>0</v>
      </c>
      <c r="R100" s="48">
        <v>0</v>
      </c>
      <c r="S100" s="37">
        <f t="shared" ref="S100" si="238">SUM(S95:S99)</f>
        <v>0</v>
      </c>
      <c r="T100" s="4">
        <f t="shared" si="233"/>
        <v>0</v>
      </c>
      <c r="U100" s="48">
        <v>0</v>
      </c>
      <c r="V100" s="37">
        <f t="shared" ref="V100" si="239">SUM(V95:V99)</f>
        <v>0</v>
      </c>
      <c r="W100" s="4">
        <f t="shared" si="233"/>
        <v>0</v>
      </c>
      <c r="X100" s="48">
        <v>0</v>
      </c>
      <c r="Y100" s="37">
        <f t="shared" ref="Y100" si="240">SUM(Y95:Y99)</f>
        <v>0</v>
      </c>
      <c r="Z100" s="4">
        <f t="shared" si="233"/>
        <v>0</v>
      </c>
      <c r="AA100" s="48">
        <v>0</v>
      </c>
      <c r="AB100" s="37">
        <f t="shared" ref="AB100" si="241">SUM(AB95:AB99)</f>
        <v>0</v>
      </c>
      <c r="AC100" s="4">
        <f t="shared" si="233"/>
        <v>0</v>
      </c>
      <c r="AD100" s="48">
        <v>0</v>
      </c>
      <c r="AE100" s="37">
        <f t="shared" ref="AE100" si="242">SUM(AE95:AE99)</f>
        <v>0</v>
      </c>
      <c r="AF100" s="65">
        <f t="shared" si="233"/>
        <v>0</v>
      </c>
      <c r="AG100" s="48">
        <v>0</v>
      </c>
      <c r="AH100" s="37">
        <f>SUM(AH95:AH99)</f>
        <v>0</v>
      </c>
      <c r="AI100" s="77">
        <f>SUM(AI95:AI99)</f>
        <v>0</v>
      </c>
      <c r="AJ100" s="81">
        <f t="shared" si="221"/>
        <v>0</v>
      </c>
    </row>
    <row r="101" spans="1:36" x14ac:dyDescent="0.25">
      <c r="A101" s="5" t="s">
        <v>60</v>
      </c>
      <c r="B101" s="6">
        <v>7</v>
      </c>
      <c r="C101" s="45">
        <v>0</v>
      </c>
      <c r="D101" s="36">
        <v>0</v>
      </c>
      <c r="E101" s="1">
        <f>($H$116*D101)</f>
        <v>0</v>
      </c>
      <c r="F101" s="45">
        <v>0</v>
      </c>
      <c r="G101" s="36">
        <v>0</v>
      </c>
      <c r="H101" s="1">
        <f>($H$116*G101)</f>
        <v>0</v>
      </c>
      <c r="I101" s="45">
        <v>0</v>
      </c>
      <c r="J101" s="36">
        <v>0</v>
      </c>
      <c r="K101" s="1">
        <f>($H$116*J101)</f>
        <v>0</v>
      </c>
      <c r="L101" s="45">
        <v>0</v>
      </c>
      <c r="M101" s="36">
        <v>0</v>
      </c>
      <c r="N101" s="1">
        <f>($H$116*M101)</f>
        <v>0</v>
      </c>
      <c r="O101" s="45">
        <v>0</v>
      </c>
      <c r="P101" s="36">
        <v>0</v>
      </c>
      <c r="Q101" s="1">
        <f>($H$116*P101)</f>
        <v>0</v>
      </c>
      <c r="R101" s="45">
        <v>0</v>
      </c>
      <c r="S101" s="36">
        <v>0</v>
      </c>
      <c r="T101" s="1">
        <f>($H$116*S101)</f>
        <v>0</v>
      </c>
      <c r="U101" s="45">
        <v>0</v>
      </c>
      <c r="V101" s="36">
        <v>0</v>
      </c>
      <c r="W101" s="1">
        <f>($H$116*V101)</f>
        <v>0</v>
      </c>
      <c r="X101" s="45">
        <v>0</v>
      </c>
      <c r="Y101" s="36">
        <v>0</v>
      </c>
      <c r="Z101" s="1">
        <f>($H$116*Y101)</f>
        <v>0</v>
      </c>
      <c r="AA101" s="45">
        <v>0</v>
      </c>
      <c r="AB101" s="36">
        <v>0</v>
      </c>
      <c r="AC101" s="1">
        <f>($H$116*AB101)</f>
        <v>0</v>
      </c>
      <c r="AD101" s="45">
        <v>0</v>
      </c>
      <c r="AE101" s="36">
        <v>0</v>
      </c>
      <c r="AF101" s="62">
        <f>($H$116*AE101)</f>
        <v>0</v>
      </c>
      <c r="AG101" s="45">
        <v>0</v>
      </c>
      <c r="AH101" s="36">
        <f>SUM(AE101,AB101,Y101,V101,S101,P101,M101,J101,G101,D101)</f>
        <v>0</v>
      </c>
      <c r="AI101" s="76">
        <f>SUM(AF101,AC101,Z101,W101,T101,Q101,N101,K101,H101,E101)</f>
        <v>0</v>
      </c>
      <c r="AJ101" s="82">
        <f t="shared" ref="AJ101:AJ107" si="243">AH101*6.25</f>
        <v>0</v>
      </c>
    </row>
    <row r="102" spans="1:36" x14ac:dyDescent="0.25">
      <c r="A102" s="7" t="s">
        <v>60</v>
      </c>
      <c r="B102" s="8">
        <v>8</v>
      </c>
      <c r="C102" s="46">
        <v>0</v>
      </c>
      <c r="D102" s="16">
        <v>0</v>
      </c>
      <c r="E102" s="2">
        <f>$H$116*D102</f>
        <v>0</v>
      </c>
      <c r="F102" s="46">
        <v>0</v>
      </c>
      <c r="G102" s="16">
        <v>0</v>
      </c>
      <c r="H102" s="2">
        <f>$H$116*G102</f>
        <v>0</v>
      </c>
      <c r="I102" s="46">
        <v>0</v>
      </c>
      <c r="J102" s="16">
        <v>0</v>
      </c>
      <c r="K102" s="2">
        <f>$H$116*J102</f>
        <v>0</v>
      </c>
      <c r="L102" s="46">
        <v>0</v>
      </c>
      <c r="M102" s="16">
        <v>0</v>
      </c>
      <c r="N102" s="2">
        <f>$H$116*M102</f>
        <v>0</v>
      </c>
      <c r="O102" s="46">
        <v>0</v>
      </c>
      <c r="P102" s="16">
        <v>0</v>
      </c>
      <c r="Q102" s="2">
        <f>$H$116*P102</f>
        <v>0</v>
      </c>
      <c r="R102" s="46">
        <v>0</v>
      </c>
      <c r="S102" s="16">
        <v>0</v>
      </c>
      <c r="T102" s="2">
        <f>$H$116*S102</f>
        <v>0</v>
      </c>
      <c r="U102" s="46">
        <v>0</v>
      </c>
      <c r="V102" s="16">
        <v>0</v>
      </c>
      <c r="W102" s="2">
        <f>$H$116*V102</f>
        <v>0</v>
      </c>
      <c r="X102" s="46">
        <v>0</v>
      </c>
      <c r="Y102" s="16">
        <v>0</v>
      </c>
      <c r="Z102" s="2">
        <f>$H$116*Y102</f>
        <v>0</v>
      </c>
      <c r="AA102" s="46">
        <v>0</v>
      </c>
      <c r="AB102" s="16">
        <v>0</v>
      </c>
      <c r="AC102" s="2">
        <f>$H$116*AB102</f>
        <v>0</v>
      </c>
      <c r="AD102" s="46">
        <v>0</v>
      </c>
      <c r="AE102" s="16">
        <v>0</v>
      </c>
      <c r="AF102" s="63">
        <f>$H$116*AE102</f>
        <v>0</v>
      </c>
      <c r="AG102" s="46">
        <v>0</v>
      </c>
      <c r="AH102" s="16">
        <f t="shared" ref="AH102:AI106" si="244">SUM(AE102,AB102,Y102,V102,S102,P102,M102,J102,G102,D102)</f>
        <v>0</v>
      </c>
      <c r="AI102" s="67">
        <f t="shared" si="244"/>
        <v>0</v>
      </c>
      <c r="AJ102" s="83">
        <f t="shared" si="243"/>
        <v>0</v>
      </c>
    </row>
    <row r="103" spans="1:36" x14ac:dyDescent="0.25">
      <c r="A103" s="7" t="s">
        <v>60</v>
      </c>
      <c r="B103" s="8">
        <v>9</v>
      </c>
      <c r="C103" s="46">
        <v>0</v>
      </c>
      <c r="D103" s="16">
        <v>0</v>
      </c>
      <c r="E103" s="2">
        <f>$H$116*D103</f>
        <v>0</v>
      </c>
      <c r="F103" s="46">
        <v>0</v>
      </c>
      <c r="G103" s="16">
        <v>0</v>
      </c>
      <c r="H103" s="2">
        <f>$H$116*G103</f>
        <v>0</v>
      </c>
      <c r="I103" s="46">
        <v>0</v>
      </c>
      <c r="J103" s="16">
        <v>0</v>
      </c>
      <c r="K103" s="2">
        <f>$H$116*J103</f>
        <v>0</v>
      </c>
      <c r="L103" s="46">
        <v>0</v>
      </c>
      <c r="M103" s="16">
        <v>0</v>
      </c>
      <c r="N103" s="2">
        <f>$H$116*M103</f>
        <v>0</v>
      </c>
      <c r="O103" s="46">
        <v>0</v>
      </c>
      <c r="P103" s="16">
        <v>0</v>
      </c>
      <c r="Q103" s="2">
        <f>$H$116*P103</f>
        <v>0</v>
      </c>
      <c r="R103" s="46">
        <v>0</v>
      </c>
      <c r="S103" s="16">
        <v>0</v>
      </c>
      <c r="T103" s="2">
        <f>$H$116*S103</f>
        <v>0</v>
      </c>
      <c r="U103" s="46">
        <v>0</v>
      </c>
      <c r="V103" s="16">
        <v>0</v>
      </c>
      <c r="W103" s="2">
        <f>$H$116*V103</f>
        <v>0</v>
      </c>
      <c r="X103" s="46">
        <v>0</v>
      </c>
      <c r="Y103" s="16">
        <v>0</v>
      </c>
      <c r="Z103" s="2">
        <f>$H$116*Y103</f>
        <v>0</v>
      </c>
      <c r="AA103" s="46">
        <v>0</v>
      </c>
      <c r="AB103" s="16">
        <v>0</v>
      </c>
      <c r="AC103" s="2">
        <f>$H$116*AB103</f>
        <v>0</v>
      </c>
      <c r="AD103" s="46">
        <v>0</v>
      </c>
      <c r="AE103" s="16">
        <v>0</v>
      </c>
      <c r="AF103" s="63">
        <f>$H$116*AE103</f>
        <v>0</v>
      </c>
      <c r="AG103" s="46">
        <v>0</v>
      </c>
      <c r="AH103" s="16">
        <f t="shared" si="244"/>
        <v>0</v>
      </c>
      <c r="AI103" s="67">
        <f t="shared" si="244"/>
        <v>0</v>
      </c>
      <c r="AJ103" s="83">
        <f t="shared" si="243"/>
        <v>0</v>
      </c>
    </row>
    <row r="104" spans="1:36" x14ac:dyDescent="0.25">
      <c r="A104" s="7" t="s">
        <v>60</v>
      </c>
      <c r="B104" s="8">
        <v>10</v>
      </c>
      <c r="C104" s="46">
        <v>0</v>
      </c>
      <c r="D104" s="16">
        <v>0</v>
      </c>
      <c r="E104" s="2">
        <f>$H$116*D104</f>
        <v>0</v>
      </c>
      <c r="F104" s="46">
        <v>0</v>
      </c>
      <c r="G104" s="16">
        <v>0</v>
      </c>
      <c r="H104" s="2">
        <f>$H$116*G104</f>
        <v>0</v>
      </c>
      <c r="I104" s="46">
        <v>0</v>
      </c>
      <c r="J104" s="16">
        <v>0</v>
      </c>
      <c r="K104" s="2">
        <f>$H$116*J104</f>
        <v>0</v>
      </c>
      <c r="L104" s="46">
        <v>0</v>
      </c>
      <c r="M104" s="16">
        <v>0</v>
      </c>
      <c r="N104" s="2">
        <f>$H$116*M104</f>
        <v>0</v>
      </c>
      <c r="O104" s="46">
        <v>0</v>
      </c>
      <c r="P104" s="16">
        <v>0</v>
      </c>
      <c r="Q104" s="2">
        <f>$H$116*P104</f>
        <v>0</v>
      </c>
      <c r="R104" s="46">
        <v>0</v>
      </c>
      <c r="S104" s="16">
        <v>0</v>
      </c>
      <c r="T104" s="2">
        <f>$H$116*S104</f>
        <v>0</v>
      </c>
      <c r="U104" s="46">
        <v>0</v>
      </c>
      <c r="V104" s="16">
        <v>0</v>
      </c>
      <c r="W104" s="2">
        <f>$H$116*V104</f>
        <v>0</v>
      </c>
      <c r="X104" s="46">
        <v>0</v>
      </c>
      <c r="Y104" s="16">
        <v>0</v>
      </c>
      <c r="Z104" s="2">
        <f>$H$116*Y104</f>
        <v>0</v>
      </c>
      <c r="AA104" s="46">
        <v>0</v>
      </c>
      <c r="AB104" s="16">
        <v>0</v>
      </c>
      <c r="AC104" s="2">
        <f>$H$116*AB104</f>
        <v>0</v>
      </c>
      <c r="AD104" s="46">
        <v>0</v>
      </c>
      <c r="AE104" s="16">
        <v>0</v>
      </c>
      <c r="AF104" s="63">
        <f>$H$116*AE104</f>
        <v>0</v>
      </c>
      <c r="AG104" s="46">
        <v>0</v>
      </c>
      <c r="AH104" s="16">
        <f t="shared" si="244"/>
        <v>0</v>
      </c>
      <c r="AI104" s="67">
        <f t="shared" si="244"/>
        <v>0</v>
      </c>
      <c r="AJ104" s="83">
        <f t="shared" si="243"/>
        <v>0</v>
      </c>
    </row>
    <row r="105" spans="1:36" x14ac:dyDescent="0.25">
      <c r="A105" s="7" t="s">
        <v>60</v>
      </c>
      <c r="B105" s="8">
        <v>11</v>
      </c>
      <c r="C105" s="46">
        <v>0</v>
      </c>
      <c r="D105" s="16">
        <v>0</v>
      </c>
      <c r="E105" s="2">
        <f>$H$116*D105</f>
        <v>0</v>
      </c>
      <c r="F105" s="46">
        <v>0</v>
      </c>
      <c r="G105" s="16">
        <v>0</v>
      </c>
      <c r="H105" s="2">
        <f>$H$116*G105</f>
        <v>0</v>
      </c>
      <c r="I105" s="46">
        <v>0</v>
      </c>
      <c r="J105" s="16">
        <v>0</v>
      </c>
      <c r="K105" s="2">
        <f>$H$116*J105</f>
        <v>0</v>
      </c>
      <c r="L105" s="46">
        <v>0</v>
      </c>
      <c r="M105" s="16">
        <v>0</v>
      </c>
      <c r="N105" s="2">
        <f>$H$116*M105</f>
        <v>0</v>
      </c>
      <c r="O105" s="46">
        <v>0</v>
      </c>
      <c r="P105" s="16">
        <v>0</v>
      </c>
      <c r="Q105" s="2">
        <f>$H$116*P105</f>
        <v>0</v>
      </c>
      <c r="R105" s="46">
        <v>0</v>
      </c>
      <c r="S105" s="16">
        <v>0</v>
      </c>
      <c r="T105" s="2">
        <f>$H$116*S105</f>
        <v>0</v>
      </c>
      <c r="U105" s="46">
        <v>0</v>
      </c>
      <c r="V105" s="16">
        <v>0</v>
      </c>
      <c r="W105" s="2">
        <f>$H$116*V105</f>
        <v>0</v>
      </c>
      <c r="X105" s="46">
        <v>0</v>
      </c>
      <c r="Y105" s="16">
        <v>0</v>
      </c>
      <c r="Z105" s="2">
        <f>$H$116*Y105</f>
        <v>0</v>
      </c>
      <c r="AA105" s="46">
        <v>0</v>
      </c>
      <c r="AB105" s="16">
        <v>0</v>
      </c>
      <c r="AC105" s="2">
        <f>$H$116*AB105</f>
        <v>0</v>
      </c>
      <c r="AD105" s="46">
        <v>0</v>
      </c>
      <c r="AE105" s="16">
        <v>0</v>
      </c>
      <c r="AF105" s="63">
        <f>$H$116*AE105</f>
        <v>0</v>
      </c>
      <c r="AG105" s="46">
        <v>0</v>
      </c>
      <c r="AH105" s="16">
        <f t="shared" si="244"/>
        <v>0</v>
      </c>
      <c r="AI105" s="67">
        <f t="shared" si="244"/>
        <v>0</v>
      </c>
      <c r="AJ105" s="83">
        <f t="shared" si="243"/>
        <v>0</v>
      </c>
    </row>
    <row r="106" spans="1:36" ht="15.75" thickBot="1" x14ac:dyDescent="0.3">
      <c r="A106" s="32" t="s">
        <v>60</v>
      </c>
      <c r="B106" s="33">
        <v>12</v>
      </c>
      <c r="C106" s="47">
        <v>0</v>
      </c>
      <c r="D106" s="18">
        <v>0</v>
      </c>
      <c r="E106" s="3">
        <f>$H$116*D106</f>
        <v>0</v>
      </c>
      <c r="F106" s="47">
        <v>0</v>
      </c>
      <c r="G106" s="18">
        <v>0</v>
      </c>
      <c r="H106" s="3">
        <f>$H$116*G106</f>
        <v>0</v>
      </c>
      <c r="I106" s="47">
        <v>0</v>
      </c>
      <c r="J106" s="18">
        <v>0</v>
      </c>
      <c r="K106" s="3">
        <f>$H$116*J106</f>
        <v>0</v>
      </c>
      <c r="L106" s="47">
        <v>0</v>
      </c>
      <c r="M106" s="18">
        <v>0</v>
      </c>
      <c r="N106" s="3">
        <f>$H$116*M106</f>
        <v>0</v>
      </c>
      <c r="O106" s="47">
        <v>0</v>
      </c>
      <c r="P106" s="18">
        <v>0</v>
      </c>
      <c r="Q106" s="3">
        <f>$H$116*P106</f>
        <v>0</v>
      </c>
      <c r="R106" s="47">
        <v>0</v>
      </c>
      <c r="S106" s="18">
        <v>0</v>
      </c>
      <c r="T106" s="3">
        <f>$H$116*S106</f>
        <v>0</v>
      </c>
      <c r="U106" s="47">
        <v>0</v>
      </c>
      <c r="V106" s="18">
        <v>0</v>
      </c>
      <c r="W106" s="3">
        <f>$H$116*V106</f>
        <v>0</v>
      </c>
      <c r="X106" s="47">
        <v>0</v>
      </c>
      <c r="Y106" s="18">
        <v>0</v>
      </c>
      <c r="Z106" s="3">
        <f>$H$116*Y106</f>
        <v>0</v>
      </c>
      <c r="AA106" s="47">
        <v>0</v>
      </c>
      <c r="AB106" s="18">
        <v>0</v>
      </c>
      <c r="AC106" s="3">
        <f>$H$116*AB106</f>
        <v>0</v>
      </c>
      <c r="AD106" s="47">
        <v>0</v>
      </c>
      <c r="AE106" s="18">
        <v>0</v>
      </c>
      <c r="AF106" s="64">
        <f>$H$116*AE106</f>
        <v>0</v>
      </c>
      <c r="AG106" s="47">
        <v>0</v>
      </c>
      <c r="AH106" s="18">
        <f t="shared" si="244"/>
        <v>0</v>
      </c>
      <c r="AI106" s="75">
        <f t="shared" si="244"/>
        <v>0</v>
      </c>
      <c r="AJ106" s="84">
        <f t="shared" si="243"/>
        <v>0</v>
      </c>
    </row>
    <row r="107" spans="1:36" ht="16.5" thickTop="1" thickBot="1" x14ac:dyDescent="0.3">
      <c r="A107" s="34" t="s">
        <v>60</v>
      </c>
      <c r="B107" s="35" t="s">
        <v>3</v>
      </c>
      <c r="C107" s="48">
        <v>0</v>
      </c>
      <c r="D107" s="37">
        <f t="shared" ref="D107" si="245">SUM(D101:D106)</f>
        <v>0</v>
      </c>
      <c r="E107" s="4">
        <f t="shared" ref="E107:AF107" si="246">SUM(E101:E106)</f>
        <v>0</v>
      </c>
      <c r="F107" s="48">
        <v>0</v>
      </c>
      <c r="G107" s="37">
        <f t="shared" ref="G107" si="247">SUM(G101:G106)</f>
        <v>0</v>
      </c>
      <c r="H107" s="4">
        <f t="shared" si="246"/>
        <v>0</v>
      </c>
      <c r="I107" s="48">
        <v>0</v>
      </c>
      <c r="J107" s="37">
        <f t="shared" ref="J107" si="248">SUM(J101:J106)</f>
        <v>0</v>
      </c>
      <c r="K107" s="4">
        <f t="shared" si="246"/>
        <v>0</v>
      </c>
      <c r="L107" s="48">
        <v>0</v>
      </c>
      <c r="M107" s="37">
        <f t="shared" ref="M107" si="249">SUM(M101:M106)</f>
        <v>0</v>
      </c>
      <c r="N107" s="4">
        <f t="shared" si="246"/>
        <v>0</v>
      </c>
      <c r="O107" s="48">
        <v>0</v>
      </c>
      <c r="P107" s="37">
        <f t="shared" ref="P107" si="250">SUM(P101:P106)</f>
        <v>0</v>
      </c>
      <c r="Q107" s="4">
        <f t="shared" si="246"/>
        <v>0</v>
      </c>
      <c r="R107" s="48">
        <v>0</v>
      </c>
      <c r="S107" s="37">
        <f t="shared" ref="S107" si="251">SUM(S101:S106)</f>
        <v>0</v>
      </c>
      <c r="T107" s="4">
        <f t="shared" si="246"/>
        <v>0</v>
      </c>
      <c r="U107" s="48">
        <v>0</v>
      </c>
      <c r="V107" s="37">
        <f t="shared" ref="V107" si="252">SUM(V101:V106)</f>
        <v>0</v>
      </c>
      <c r="W107" s="4">
        <f t="shared" si="246"/>
        <v>0</v>
      </c>
      <c r="X107" s="48">
        <v>0</v>
      </c>
      <c r="Y107" s="37">
        <f t="shared" ref="Y107" si="253">SUM(Y101:Y106)</f>
        <v>0</v>
      </c>
      <c r="Z107" s="4">
        <f t="shared" si="246"/>
        <v>0</v>
      </c>
      <c r="AA107" s="48">
        <v>0</v>
      </c>
      <c r="AB107" s="37">
        <f t="shared" ref="AB107" si="254">SUM(AB101:AB106)</f>
        <v>0</v>
      </c>
      <c r="AC107" s="4">
        <f t="shared" si="246"/>
        <v>0</v>
      </c>
      <c r="AD107" s="48">
        <v>0</v>
      </c>
      <c r="AE107" s="37">
        <f t="shared" ref="AE107" si="255">SUM(AE101:AE106)</f>
        <v>0</v>
      </c>
      <c r="AF107" s="65">
        <f t="shared" si="246"/>
        <v>0</v>
      </c>
      <c r="AG107" s="48">
        <v>0</v>
      </c>
      <c r="AH107" s="37">
        <f>SUM(AH101:AH106)</f>
        <v>0</v>
      </c>
      <c r="AI107" s="77">
        <f>SUM(AI101:AI106)</f>
        <v>0</v>
      </c>
      <c r="AJ107" s="85">
        <f t="shared" si="243"/>
        <v>0</v>
      </c>
    </row>
    <row r="108" spans="1:36" ht="15.75" thickBot="1" x14ac:dyDescent="0.3">
      <c r="A108" s="206" t="s">
        <v>61</v>
      </c>
      <c r="B108" s="216"/>
      <c r="C108" s="50">
        <v>0</v>
      </c>
      <c r="D108" s="41">
        <f t="shared" ref="D108:AJ108" si="256">D10+D17+D24+D31+D38+D45+D52+D59+D66+D70+D74+D78+D82+D88+D94+D100+D107</f>
        <v>0</v>
      </c>
      <c r="E108" s="11">
        <f t="shared" si="256"/>
        <v>0</v>
      </c>
      <c r="F108" s="50">
        <v>0</v>
      </c>
      <c r="G108" s="41">
        <f t="shared" si="256"/>
        <v>0</v>
      </c>
      <c r="H108" s="11">
        <f t="shared" si="256"/>
        <v>0</v>
      </c>
      <c r="I108" s="50">
        <v>0</v>
      </c>
      <c r="J108" s="41">
        <f t="shared" si="256"/>
        <v>0</v>
      </c>
      <c r="K108" s="11">
        <f t="shared" si="256"/>
        <v>0</v>
      </c>
      <c r="L108" s="50">
        <v>0</v>
      </c>
      <c r="M108" s="41">
        <f t="shared" si="256"/>
        <v>0</v>
      </c>
      <c r="N108" s="11">
        <f t="shared" si="256"/>
        <v>0</v>
      </c>
      <c r="O108" s="50">
        <v>0</v>
      </c>
      <c r="P108" s="41">
        <f t="shared" si="256"/>
        <v>0</v>
      </c>
      <c r="Q108" s="11">
        <f t="shared" si="256"/>
        <v>0</v>
      </c>
      <c r="R108" s="50">
        <v>0</v>
      </c>
      <c r="S108" s="41">
        <f t="shared" si="256"/>
        <v>0</v>
      </c>
      <c r="T108" s="11">
        <f t="shared" si="256"/>
        <v>0</v>
      </c>
      <c r="U108" s="50">
        <v>0</v>
      </c>
      <c r="V108" s="41">
        <f t="shared" si="256"/>
        <v>0</v>
      </c>
      <c r="W108" s="11">
        <f t="shared" si="256"/>
        <v>0</v>
      </c>
      <c r="X108" s="50">
        <v>0</v>
      </c>
      <c r="Y108" s="41">
        <f t="shared" si="256"/>
        <v>0</v>
      </c>
      <c r="Z108" s="11">
        <f t="shared" si="256"/>
        <v>0</v>
      </c>
      <c r="AA108" s="50">
        <v>0</v>
      </c>
      <c r="AB108" s="41">
        <f t="shared" si="256"/>
        <v>0</v>
      </c>
      <c r="AC108" s="11">
        <f t="shared" si="256"/>
        <v>0</v>
      </c>
      <c r="AD108" s="50">
        <v>0</v>
      </c>
      <c r="AE108" s="41">
        <f t="shared" si="256"/>
        <v>0</v>
      </c>
      <c r="AF108" s="66">
        <f t="shared" si="256"/>
        <v>0</v>
      </c>
      <c r="AG108" s="50">
        <v>0</v>
      </c>
      <c r="AH108" s="114">
        <f t="shared" si="256"/>
        <v>0</v>
      </c>
      <c r="AI108" s="115">
        <f t="shared" si="256"/>
        <v>0</v>
      </c>
      <c r="AJ108" s="116">
        <f t="shared" si="256"/>
        <v>0</v>
      </c>
    </row>
    <row r="109" spans="1:36" x14ac:dyDescent="0.25">
      <c r="A109" s="208" t="s">
        <v>62</v>
      </c>
      <c r="B109" s="215"/>
      <c r="C109" s="60"/>
      <c r="D109" s="36">
        <f>D108</f>
        <v>0</v>
      </c>
      <c r="E109" s="39"/>
      <c r="F109" s="5"/>
      <c r="G109" s="36">
        <f>G108</f>
        <v>0</v>
      </c>
      <c r="H109" s="39"/>
      <c r="I109" s="5"/>
      <c r="J109" s="36">
        <f>J108</f>
        <v>0</v>
      </c>
      <c r="K109" s="39"/>
      <c r="L109" s="5"/>
      <c r="M109" s="36">
        <f>M108</f>
        <v>0</v>
      </c>
      <c r="N109" s="39"/>
      <c r="O109" s="5"/>
      <c r="P109" s="36">
        <f>P108</f>
        <v>0</v>
      </c>
      <c r="Q109" s="39"/>
      <c r="R109" s="54"/>
      <c r="S109" s="36">
        <f>S108</f>
        <v>0</v>
      </c>
      <c r="T109" s="39"/>
      <c r="U109" s="5"/>
      <c r="V109" s="36">
        <f>V108</f>
        <v>0</v>
      </c>
      <c r="W109" s="39"/>
      <c r="X109" s="5"/>
      <c r="Y109" s="36">
        <f>Y108</f>
        <v>0</v>
      </c>
      <c r="Z109" s="39"/>
      <c r="AA109" s="5"/>
      <c r="AB109" s="36">
        <f>AB108</f>
        <v>0</v>
      </c>
      <c r="AC109" s="39"/>
      <c r="AD109" s="5"/>
      <c r="AE109" s="36">
        <f>AE108</f>
        <v>0</v>
      </c>
      <c r="AF109" s="111"/>
      <c r="AG109" s="5"/>
      <c r="AH109" s="117"/>
      <c r="AI109" s="76"/>
      <c r="AJ109" s="39"/>
    </row>
    <row r="110" spans="1:36" x14ac:dyDescent="0.25">
      <c r="A110" s="208" t="s">
        <v>63</v>
      </c>
      <c r="B110" s="215"/>
      <c r="C110" s="61"/>
      <c r="D110" s="16">
        <f>D109</f>
        <v>0</v>
      </c>
      <c r="E110" s="40"/>
      <c r="F110" s="7"/>
      <c r="G110" s="16">
        <f>D110+G109</f>
        <v>0</v>
      </c>
      <c r="H110" s="40"/>
      <c r="I110" s="7"/>
      <c r="J110" s="16">
        <f>G110+J109</f>
        <v>0</v>
      </c>
      <c r="K110" s="40"/>
      <c r="L110" s="7"/>
      <c r="M110" s="16">
        <f>J110+M109</f>
        <v>0</v>
      </c>
      <c r="N110" s="40"/>
      <c r="O110" s="7"/>
      <c r="P110" s="16">
        <f>M110+P109</f>
        <v>0</v>
      </c>
      <c r="Q110" s="40"/>
      <c r="R110" s="55"/>
      <c r="S110" s="16">
        <f>P110+S109</f>
        <v>0</v>
      </c>
      <c r="T110" s="40"/>
      <c r="U110" s="7"/>
      <c r="V110" s="16">
        <f>S110+V109</f>
        <v>0</v>
      </c>
      <c r="W110" s="40"/>
      <c r="X110" s="7"/>
      <c r="Y110" s="16">
        <f>V110+Y109</f>
        <v>0</v>
      </c>
      <c r="Z110" s="40"/>
      <c r="AA110" s="7"/>
      <c r="AB110" s="16">
        <f>Y110+AB109</f>
        <v>0</v>
      </c>
      <c r="AC110" s="40"/>
      <c r="AD110" s="7"/>
      <c r="AE110" s="16">
        <f>AB110+AE109</f>
        <v>0</v>
      </c>
      <c r="AF110" s="112"/>
      <c r="AG110" s="7"/>
      <c r="AH110" s="16">
        <f>AH108</f>
        <v>0</v>
      </c>
      <c r="AI110" s="67"/>
      <c r="AJ110" s="40"/>
    </row>
    <row r="111" spans="1:36" x14ac:dyDescent="0.25">
      <c r="A111" s="208" t="s">
        <v>64</v>
      </c>
      <c r="B111" s="215"/>
      <c r="C111" s="61"/>
      <c r="D111" s="16"/>
      <c r="E111" s="2">
        <f>E108</f>
        <v>0</v>
      </c>
      <c r="F111" s="38"/>
      <c r="G111" s="16"/>
      <c r="H111" s="2">
        <f>H108</f>
        <v>0</v>
      </c>
      <c r="I111" s="38"/>
      <c r="J111" s="16"/>
      <c r="K111" s="2">
        <f>K108</f>
        <v>0</v>
      </c>
      <c r="L111" s="38"/>
      <c r="M111" s="16"/>
      <c r="N111" s="2">
        <f>N108</f>
        <v>0</v>
      </c>
      <c r="O111" s="38"/>
      <c r="P111" s="16"/>
      <c r="Q111" s="2">
        <f>Q108</f>
        <v>0</v>
      </c>
      <c r="R111" s="55"/>
      <c r="S111" s="16"/>
      <c r="T111" s="2">
        <f>T108</f>
        <v>0</v>
      </c>
      <c r="U111" s="38"/>
      <c r="V111" s="16"/>
      <c r="W111" s="2">
        <f>W108</f>
        <v>0</v>
      </c>
      <c r="X111" s="38"/>
      <c r="Y111" s="16"/>
      <c r="Z111" s="2">
        <f>Z108</f>
        <v>0</v>
      </c>
      <c r="AA111" s="38"/>
      <c r="AB111" s="16"/>
      <c r="AC111" s="2">
        <f>AC108</f>
        <v>0</v>
      </c>
      <c r="AD111" s="38"/>
      <c r="AE111" s="16"/>
      <c r="AF111" s="63">
        <f>AF108</f>
        <v>0</v>
      </c>
      <c r="AG111" s="7"/>
      <c r="AH111" s="92"/>
      <c r="AI111" s="67"/>
      <c r="AJ111" s="40"/>
    </row>
    <row r="112" spans="1:36" x14ac:dyDescent="0.25">
      <c r="A112" s="208" t="s">
        <v>65</v>
      </c>
      <c r="B112" s="215"/>
      <c r="C112" s="61"/>
      <c r="D112" s="16"/>
      <c r="E112" s="2">
        <f>E111</f>
        <v>0</v>
      </c>
      <c r="F112" s="38"/>
      <c r="G112" s="16"/>
      <c r="H112" s="2">
        <f>E112+H111</f>
        <v>0</v>
      </c>
      <c r="I112" s="38"/>
      <c r="J112" s="16"/>
      <c r="K112" s="2">
        <f>H112+K111</f>
        <v>0</v>
      </c>
      <c r="L112" s="38"/>
      <c r="M112" s="16"/>
      <c r="N112" s="2">
        <f>K112+N111</f>
        <v>0</v>
      </c>
      <c r="O112" s="38"/>
      <c r="P112" s="16"/>
      <c r="Q112" s="2">
        <f>N112+Q111</f>
        <v>0</v>
      </c>
      <c r="R112" s="55"/>
      <c r="S112" s="16"/>
      <c r="T112" s="2">
        <f>Q112+T111</f>
        <v>0</v>
      </c>
      <c r="U112" s="38"/>
      <c r="V112" s="16"/>
      <c r="W112" s="2">
        <f>T112+W111</f>
        <v>0</v>
      </c>
      <c r="X112" s="38"/>
      <c r="Y112" s="16"/>
      <c r="Z112" s="2">
        <f>W112+Z111</f>
        <v>0</v>
      </c>
      <c r="AA112" s="38"/>
      <c r="AB112" s="16"/>
      <c r="AC112" s="2">
        <f>Z112+AC111</f>
        <v>0</v>
      </c>
      <c r="AD112" s="38"/>
      <c r="AE112" s="16"/>
      <c r="AF112" s="63">
        <f>AC112+AF111</f>
        <v>0</v>
      </c>
      <c r="AG112" s="7"/>
      <c r="AH112" s="92"/>
      <c r="AI112" s="67">
        <f>AI108</f>
        <v>0</v>
      </c>
      <c r="AJ112" s="40"/>
    </row>
    <row r="113" spans="1:36" x14ac:dyDescent="0.25">
      <c r="A113" s="208" t="s">
        <v>66</v>
      </c>
      <c r="B113" s="215"/>
      <c r="C113" s="61"/>
      <c r="D113" s="16">
        <f>(((D10+D17+D24+D31+D38+D45+D52+D59+D66+D107)*6.25)+((D100+D94+D78)*6.5)+((D70+D74+D82+D88)*6.58))</f>
        <v>0</v>
      </c>
      <c r="E113" s="40"/>
      <c r="F113" s="7"/>
      <c r="G113" s="16">
        <f>(((G10+G17+G24+G31+G38+G45+G52+G59+G66+G107)*6.25)+((G100+G94+G78)*6.5)+((G70+G74+G82+G88)*6.58))</f>
        <v>0</v>
      </c>
      <c r="H113" s="40"/>
      <c r="I113" s="7"/>
      <c r="J113" s="16">
        <f>(((J10+J17+J24+J31+J38+J45+J52+J59+J66+J107)*6.25)+((J100+J94+J78)*6.5)+((J70+J74+J82+J88)*6.58))</f>
        <v>0</v>
      </c>
      <c r="K113" s="40"/>
      <c r="L113" s="7"/>
      <c r="M113" s="16">
        <f>(((M10+M17+M24+M31+M38+M45+M52+M59+M66+M107)*6.25)+((M100+M94+M78)*6.5)+((M70+M74+M82+M88)*6.58))</f>
        <v>0</v>
      </c>
      <c r="N113" s="40"/>
      <c r="O113" s="7"/>
      <c r="P113" s="16">
        <f>(((P10+P17+P24+P31+P38+P45+P52+P59+P66+P107)*6.25)+((P100+P94+P78)*6.5)+((P70+P74+P82+P88)*6.58))</f>
        <v>0</v>
      </c>
      <c r="Q113" s="40"/>
      <c r="R113" s="55"/>
      <c r="S113" s="16">
        <f>(((S10+S17+S24+S31+S38+S45+S52+S59+S66+S107)*6.25)+((S100+S94+S78)*6.5)+((S70+S74+S82+S88)*6.58))</f>
        <v>0</v>
      </c>
      <c r="T113" s="40"/>
      <c r="U113" s="7"/>
      <c r="V113" s="16">
        <f>(((V10+V17+V24+V31+V38+V45+V52+V59+V66+V107)*6.25)+((V100+V94+V78)*6.5)+((V70+V74+V82+V88)*6.58))</f>
        <v>0</v>
      </c>
      <c r="W113" s="40"/>
      <c r="X113" s="7"/>
      <c r="Y113" s="16">
        <f>(((Y10+Y17+Y24+Y31+Y38+Y45+Y52+Y59+Y66+Y107)*6.25)+((Y100+Y94+Y78)*6.5)+((Y70+Y74+Y82+Y88)*6.58))</f>
        <v>0</v>
      </c>
      <c r="Z113" s="40"/>
      <c r="AA113" s="7"/>
      <c r="AB113" s="16">
        <f>(((AB10+AB17+AB24+AB31+AB38+AB45+AB52+AB59+AB66+AB107)*6.25)+((AB100+AB94+AB78)*6.5)+((AB70+AB74+AB82+AB88)*6.58))</f>
        <v>0</v>
      </c>
      <c r="AC113" s="40"/>
      <c r="AD113" s="7"/>
      <c r="AE113" s="16">
        <f>(((AE10+AE17+AE24+AE31+AE38+AE45+AE52+AE59+AE66+AE107)*6.25)+((AE100+AE94+AE78)*6.5)+((AE70+AE74+AE82+AE88)*6.58))</f>
        <v>0</v>
      </c>
      <c r="AF113" s="112"/>
      <c r="AG113" s="7"/>
      <c r="AH113" s="92"/>
      <c r="AI113" s="67"/>
      <c r="AJ113" s="40"/>
    </row>
    <row r="114" spans="1:36" ht="15.75" thickBot="1" x14ac:dyDescent="0.3">
      <c r="A114" s="211" t="s">
        <v>67</v>
      </c>
      <c r="B114" s="217"/>
      <c r="C114" s="59"/>
      <c r="D114" s="42">
        <f>D113</f>
        <v>0</v>
      </c>
      <c r="E114" s="31"/>
      <c r="F114" s="9"/>
      <c r="G114" s="42">
        <f>D114+G113</f>
        <v>0</v>
      </c>
      <c r="H114" s="31"/>
      <c r="I114" s="9"/>
      <c r="J114" s="42">
        <f>G114+J113</f>
        <v>0</v>
      </c>
      <c r="K114" s="31"/>
      <c r="L114" s="9"/>
      <c r="M114" s="42">
        <f>J114+M113</f>
        <v>0</v>
      </c>
      <c r="N114" s="31"/>
      <c r="O114" s="9"/>
      <c r="P114" s="42">
        <f>M114+P113</f>
        <v>0</v>
      </c>
      <c r="Q114" s="31"/>
      <c r="R114" s="56"/>
      <c r="S114" s="42">
        <f>P114+S113</f>
        <v>0</v>
      </c>
      <c r="T114" s="31"/>
      <c r="U114" s="9"/>
      <c r="V114" s="42">
        <f>S114+V113</f>
        <v>0</v>
      </c>
      <c r="W114" s="31"/>
      <c r="X114" s="9"/>
      <c r="Y114" s="42">
        <f>V114+Y113</f>
        <v>0</v>
      </c>
      <c r="Z114" s="31"/>
      <c r="AA114" s="9"/>
      <c r="AB114" s="42">
        <f>Y114+AB113</f>
        <v>0</v>
      </c>
      <c r="AC114" s="31"/>
      <c r="AD114" s="9"/>
      <c r="AE114" s="42">
        <f>AB114+AE113</f>
        <v>0</v>
      </c>
      <c r="AF114" s="113"/>
      <c r="AG114" s="9"/>
      <c r="AH114" s="28"/>
      <c r="AI114" s="74"/>
      <c r="AJ114" s="118">
        <f>AJ108</f>
        <v>0</v>
      </c>
    </row>
    <row r="115" spans="1:36" x14ac:dyDescent="0.25">
      <c r="C115" s="213" t="s">
        <v>157</v>
      </c>
      <c r="D115" s="213"/>
      <c r="E115" s="213"/>
      <c r="F115" s="213"/>
      <c r="G115" s="213"/>
    </row>
    <row r="116" spans="1:36" x14ac:dyDescent="0.25">
      <c r="C116" s="214" t="s">
        <v>158</v>
      </c>
      <c r="D116" s="214"/>
      <c r="E116" s="214"/>
      <c r="F116" s="214"/>
      <c r="G116" s="214"/>
      <c r="H116" s="14">
        <f>3981/175</f>
        <v>22.748571428571427</v>
      </c>
    </row>
    <row r="117" spans="1:36" x14ac:dyDescent="0.25">
      <c r="C117" s="214" t="s">
        <v>105</v>
      </c>
      <c r="D117" s="214"/>
      <c r="E117" s="214"/>
      <c r="F117" s="214"/>
      <c r="G117" s="214"/>
      <c r="H117" s="214"/>
      <c r="I117" s="214"/>
    </row>
    <row r="118" spans="1:36" x14ac:dyDescent="0.25">
      <c r="C118" s="210" t="s">
        <v>106</v>
      </c>
      <c r="D118" s="210"/>
      <c r="E118" s="210"/>
      <c r="F118" s="210"/>
      <c r="G118" s="210"/>
      <c r="H118" s="210"/>
      <c r="I118" s="210"/>
      <c r="J118" s="210"/>
    </row>
  </sheetData>
  <mergeCells count="11">
    <mergeCell ref="C115:G115"/>
    <mergeCell ref="C116:G116"/>
    <mergeCell ref="C117:I117"/>
    <mergeCell ref="C118:J118"/>
    <mergeCell ref="A114:B114"/>
    <mergeCell ref="A113:B113"/>
    <mergeCell ref="A108:B108"/>
    <mergeCell ref="A109:B109"/>
    <mergeCell ref="A110:B110"/>
    <mergeCell ref="A111:B111"/>
    <mergeCell ref="A112:B112"/>
  </mergeCells>
  <pageMargins left="0.25" right="0.25" top="0.75" bottom="0.75" header="0.3" footer="0.3"/>
  <pageSetup scale="85" orientation="portrait" r:id="rId1"/>
  <headerFooter>
    <oddHeader>&amp;L&amp;P&amp;COldham County Schools
District Attendance Information Study&amp;R&amp;A</oddHeader>
    <oddFooter>&amp;L&amp;D</oddFooter>
  </headerFooter>
  <rowBreaks count="2" manualBreakCount="2">
    <brk id="45" max="16383" man="1"/>
    <brk id="88" max="16383" man="1"/>
  </rowBreaks>
  <colBreaks count="5" manualBreakCount="5">
    <brk id="8" max="1048575" man="1"/>
    <brk id="14" max="1048575" man="1"/>
    <brk id="20" max="1048575" man="1"/>
    <brk id="26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73" workbookViewId="0">
      <selection activeCell="G98" sqref="G98"/>
    </sheetView>
  </sheetViews>
  <sheetFormatPr defaultRowHeight="15" x14ac:dyDescent="0.25"/>
  <cols>
    <col min="1" max="1" width="42.28515625" customWidth="1"/>
    <col min="2" max="2" width="14.28515625" bestFit="1" customWidth="1"/>
    <col min="3" max="5" width="12.5703125" bestFit="1" customWidth="1"/>
    <col min="6" max="6" width="11.5703125" bestFit="1" customWidth="1"/>
    <col min="7" max="7" width="14.5703125" customWidth="1"/>
    <col min="9" max="9" width="11.140625" customWidth="1"/>
  </cols>
  <sheetData>
    <row r="1" spans="1:6" x14ac:dyDescent="0.25">
      <c r="A1" t="s">
        <v>128</v>
      </c>
    </row>
    <row r="2" spans="1:6" x14ac:dyDescent="0.25">
      <c r="B2" t="s">
        <v>98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t="s">
        <v>107</v>
      </c>
      <c r="B3" s="126">
        <f>'Summary Data'!C12</f>
        <v>0</v>
      </c>
      <c r="C3" s="126">
        <f>'Summary Data'!G12</f>
        <v>0</v>
      </c>
      <c r="D3" s="126">
        <f>'Summary Data'!K12</f>
        <v>0</v>
      </c>
      <c r="E3" s="126">
        <f>'Summary Data'!O12</f>
        <v>0</v>
      </c>
      <c r="F3" s="126">
        <f>'Summary Data'!S12</f>
        <v>0</v>
      </c>
    </row>
    <row r="4" spans="1:6" x14ac:dyDescent="0.25">
      <c r="A4" t="s">
        <v>108</v>
      </c>
      <c r="B4" s="126" t="e">
        <f>'Summary Data'!C19</f>
        <v>#REF!</v>
      </c>
      <c r="C4" s="126">
        <f>'Summary Data'!G19</f>
        <v>0</v>
      </c>
      <c r="D4" s="126">
        <f>'Summary Data'!K19</f>
        <v>0</v>
      </c>
      <c r="E4" s="126">
        <f>'Summary Data'!O19</f>
        <v>0</v>
      </c>
      <c r="F4" s="126">
        <f>'Summary Data'!S19</f>
        <v>0</v>
      </c>
    </row>
    <row r="5" spans="1:6" x14ac:dyDescent="0.25">
      <c r="A5" t="s">
        <v>109</v>
      </c>
      <c r="B5" s="126" t="e">
        <f>'Summary Data'!C26</f>
        <v>#REF!</v>
      </c>
      <c r="C5" s="126">
        <f>'Summary Data'!G26</f>
        <v>0</v>
      </c>
      <c r="D5" s="126">
        <f>'Summary Data'!K26</f>
        <v>0</v>
      </c>
      <c r="E5" s="126">
        <f>'Summary Data'!O26</f>
        <v>0</v>
      </c>
      <c r="F5" s="126">
        <f>'Summary Data'!S26</f>
        <v>0</v>
      </c>
    </row>
    <row r="6" spans="1:6" x14ac:dyDescent="0.25">
      <c r="A6" t="s">
        <v>110</v>
      </c>
      <c r="B6" s="126" t="e">
        <f>'Summary Data'!C33</f>
        <v>#REF!</v>
      </c>
      <c r="C6" s="126">
        <f>'Summary Data'!G33</f>
        <v>0</v>
      </c>
      <c r="D6" s="126">
        <f>'Summary Data'!K33</f>
        <v>0</v>
      </c>
      <c r="E6" s="126">
        <f>'Summary Data'!O33</f>
        <v>0</v>
      </c>
      <c r="F6" s="126">
        <f>'Summary Data'!S33</f>
        <v>0</v>
      </c>
    </row>
    <row r="7" spans="1:6" x14ac:dyDescent="0.25">
      <c r="A7" t="s">
        <v>111</v>
      </c>
      <c r="B7" s="126" t="e">
        <f>'Summary Data'!C40</f>
        <v>#REF!</v>
      </c>
      <c r="C7" s="126">
        <f>'Summary Data'!G40</f>
        <v>0</v>
      </c>
      <c r="D7" s="126">
        <f>'Summary Data'!K40</f>
        <v>0</v>
      </c>
      <c r="E7" s="126">
        <f>'Summary Data'!O40</f>
        <v>0</v>
      </c>
      <c r="F7" s="126">
        <f>'Summary Data'!S40</f>
        <v>0</v>
      </c>
    </row>
    <row r="8" spans="1:6" x14ac:dyDescent="0.25">
      <c r="A8" t="s">
        <v>112</v>
      </c>
      <c r="B8" s="126" t="e">
        <f>'Summary Data'!C47</f>
        <v>#REF!</v>
      </c>
      <c r="C8" s="126">
        <f>'Summary Data'!G47</f>
        <v>0</v>
      </c>
      <c r="D8" s="126">
        <f>'Summary Data'!K47</f>
        <v>0</v>
      </c>
      <c r="E8" s="126">
        <f>'Summary Data'!O47</f>
        <v>0</v>
      </c>
      <c r="F8" s="126">
        <f>'Summary Data'!S47</f>
        <v>0</v>
      </c>
    </row>
    <row r="9" spans="1:6" x14ac:dyDescent="0.25">
      <c r="A9" t="s">
        <v>113</v>
      </c>
      <c r="B9" s="126" t="e">
        <f>'Summary Data'!C54</f>
        <v>#REF!</v>
      </c>
      <c r="C9" s="126">
        <f>'Summary Data'!G54</f>
        <v>0</v>
      </c>
      <c r="D9" s="126">
        <f>'Summary Data'!K54</f>
        <v>0</v>
      </c>
      <c r="E9" s="126">
        <f>'Summary Data'!O54</f>
        <v>0</v>
      </c>
      <c r="F9" s="126">
        <f>'Summary Data'!S54</f>
        <v>0</v>
      </c>
    </row>
    <row r="10" spans="1:6" x14ac:dyDescent="0.25">
      <c r="A10" t="s">
        <v>114</v>
      </c>
      <c r="B10" s="126" t="e">
        <f>'Summary Data'!C61</f>
        <v>#REF!</v>
      </c>
      <c r="C10" s="126">
        <f>'Summary Data'!G61</f>
        <v>0</v>
      </c>
      <c r="D10" s="126">
        <f>'Summary Data'!K61</f>
        <v>0</v>
      </c>
      <c r="E10" s="126">
        <f>'Summary Data'!O61</f>
        <v>0</v>
      </c>
      <c r="F10" s="126">
        <f>'Summary Data'!S61</f>
        <v>0</v>
      </c>
    </row>
    <row r="11" spans="1:6" x14ac:dyDescent="0.25">
      <c r="A11" t="s">
        <v>115</v>
      </c>
      <c r="B11" s="126" t="e">
        <f>'Summary Data'!C68</f>
        <v>#REF!</v>
      </c>
      <c r="C11" s="126">
        <f>'Summary Data'!G68</f>
        <v>0</v>
      </c>
      <c r="D11" s="126">
        <f>'Summary Data'!K68</f>
        <v>0</v>
      </c>
      <c r="E11" s="126">
        <f>'Summary Data'!O68</f>
        <v>0</v>
      </c>
      <c r="F11" s="126">
        <f>'Summary Data'!S68</f>
        <v>0</v>
      </c>
    </row>
    <row r="12" spans="1:6" x14ac:dyDescent="0.25">
      <c r="B12" t="s">
        <v>98</v>
      </c>
      <c r="C12" t="s">
        <v>124</v>
      </c>
      <c r="D12" t="s">
        <v>125</v>
      </c>
      <c r="E12" t="s">
        <v>126</v>
      </c>
      <c r="F12" t="s">
        <v>127</v>
      </c>
    </row>
    <row r="13" spans="1:6" x14ac:dyDescent="0.25">
      <c r="A13" t="s">
        <v>116</v>
      </c>
      <c r="B13" s="126" t="e">
        <f>'Summary Data'!C72</f>
        <v>#REF!</v>
      </c>
      <c r="C13" s="126">
        <f>'Summary Data'!G72</f>
        <v>0</v>
      </c>
      <c r="D13" s="126">
        <f>'Summary Data'!K72</f>
        <v>0</v>
      </c>
      <c r="E13" s="126">
        <f>'Summary Data'!O72</f>
        <v>0</v>
      </c>
      <c r="F13" s="126">
        <f>'Summary Data'!S72</f>
        <v>0</v>
      </c>
    </row>
    <row r="14" spans="1:6" x14ac:dyDescent="0.25">
      <c r="A14" t="s">
        <v>117</v>
      </c>
      <c r="B14" s="126" t="e">
        <f>'Summary Data'!C76</f>
        <v>#REF!</v>
      </c>
      <c r="C14" s="126">
        <f>'Summary Data'!G76</f>
        <v>0</v>
      </c>
      <c r="D14" s="126">
        <f>'Summary Data'!K76</f>
        <v>0</v>
      </c>
      <c r="E14" s="126">
        <f>'Summary Data'!O76</f>
        <v>0</v>
      </c>
      <c r="F14" s="126">
        <f>'Summary Data'!S76</f>
        <v>0</v>
      </c>
    </row>
    <row r="15" spans="1:6" x14ac:dyDescent="0.25">
      <c r="A15" t="s">
        <v>118</v>
      </c>
      <c r="B15" s="126" t="e">
        <f>'Summary Data'!C80</f>
        <v>#REF!</v>
      </c>
      <c r="C15" s="126">
        <f>'Summary Data'!G80</f>
        <v>0</v>
      </c>
      <c r="D15" s="126">
        <f>'Summary Data'!K80</f>
        <v>0</v>
      </c>
      <c r="E15" s="126">
        <f>'Summary Data'!O80</f>
        <v>0</v>
      </c>
      <c r="F15" s="126">
        <f>'Summary Data'!S80</f>
        <v>0</v>
      </c>
    </row>
    <row r="16" spans="1:6" x14ac:dyDescent="0.25">
      <c r="A16" t="s">
        <v>119</v>
      </c>
      <c r="B16" s="126">
        <f>'Summary Data'!C84</f>
        <v>0</v>
      </c>
      <c r="C16" s="126">
        <f>'Summary Data'!G84</f>
        <v>0</v>
      </c>
      <c r="D16" s="126">
        <f>'Summary Data'!K84</f>
        <v>0</v>
      </c>
      <c r="E16" s="126">
        <f>'Summary Data'!O84</f>
        <v>0</v>
      </c>
      <c r="F16" s="126">
        <f>'Summary Data'!S84</f>
        <v>0</v>
      </c>
    </row>
    <row r="17" spans="1:6" x14ac:dyDescent="0.25">
      <c r="B17" t="s">
        <v>98</v>
      </c>
      <c r="C17" t="s">
        <v>124</v>
      </c>
      <c r="D17" t="s">
        <v>125</v>
      </c>
      <c r="E17" t="s">
        <v>126</v>
      </c>
      <c r="F17" t="s">
        <v>127</v>
      </c>
    </row>
    <row r="18" spans="1:6" x14ac:dyDescent="0.25">
      <c r="A18" t="s">
        <v>120</v>
      </c>
      <c r="B18" s="126">
        <f>'Summary Data'!C90</f>
        <v>0</v>
      </c>
      <c r="C18" s="126">
        <f>'Summary Data'!G90</f>
        <v>0</v>
      </c>
      <c r="D18" s="126">
        <f>'Summary Data'!K90</f>
        <v>0</v>
      </c>
      <c r="E18" s="126">
        <f>'Summary Data'!O90</f>
        <v>0</v>
      </c>
      <c r="F18" s="126">
        <f>'Summary Data'!S90</f>
        <v>0</v>
      </c>
    </row>
    <row r="19" spans="1:6" x14ac:dyDescent="0.25">
      <c r="A19" t="s">
        <v>121</v>
      </c>
      <c r="B19" s="126">
        <f>'Summary Data'!C96</f>
        <v>0</v>
      </c>
      <c r="C19" s="126">
        <f>'Summary Data'!G96</f>
        <v>0</v>
      </c>
      <c r="D19" s="126">
        <f>'Summary Data'!K96</f>
        <v>0</v>
      </c>
      <c r="E19" s="126">
        <f>'Summary Data'!O96</f>
        <v>0</v>
      </c>
      <c r="F19" s="126">
        <f>'Summary Data'!S96</f>
        <v>0</v>
      </c>
    </row>
    <row r="20" spans="1:6" x14ac:dyDescent="0.25">
      <c r="A20" t="s">
        <v>122</v>
      </c>
      <c r="B20" s="126" t="e">
        <f>'Summary Data'!C102</f>
        <v>#REF!</v>
      </c>
      <c r="C20" s="126">
        <f>'Summary Data'!G102</f>
        <v>0</v>
      </c>
      <c r="D20" s="126">
        <f>'Summary Data'!K102</f>
        <v>0</v>
      </c>
      <c r="E20" s="126">
        <f>'Summary Data'!O102</f>
        <v>0</v>
      </c>
      <c r="F20" s="126">
        <f>'Summary Data'!S102</f>
        <v>0</v>
      </c>
    </row>
    <row r="21" spans="1:6" x14ac:dyDescent="0.25">
      <c r="A21" t="s">
        <v>123</v>
      </c>
      <c r="B21" s="126" t="e">
        <f>'Summary Data'!C109</f>
        <v>#REF!</v>
      </c>
      <c r="C21" s="126">
        <f>'Summary Data'!G109</f>
        <v>0</v>
      </c>
      <c r="D21" s="126">
        <f>'Summary Data'!K109</f>
        <v>0</v>
      </c>
      <c r="E21" s="126">
        <f>'Summary Data'!O109</f>
        <v>0</v>
      </c>
      <c r="F21" s="126">
        <f>'Summary Data'!S109</f>
        <v>0</v>
      </c>
    </row>
    <row r="25" spans="1:6" x14ac:dyDescent="0.25">
      <c r="A25" t="s">
        <v>129</v>
      </c>
    </row>
    <row r="26" spans="1:6" x14ac:dyDescent="0.25">
      <c r="B26" t="s">
        <v>98</v>
      </c>
      <c r="C26" t="s">
        <v>124</v>
      </c>
      <c r="D26" t="s">
        <v>125</v>
      </c>
      <c r="E26" t="s">
        <v>126</v>
      </c>
      <c r="F26" t="s">
        <v>127</v>
      </c>
    </row>
    <row r="27" spans="1:6" x14ac:dyDescent="0.25">
      <c r="A27" t="s">
        <v>107</v>
      </c>
      <c r="B27" s="127" t="e">
        <f>'Summary Data'!D$12</f>
        <v>#REF!</v>
      </c>
      <c r="C27" s="127">
        <f>'Summary Data'!H12</f>
        <v>0</v>
      </c>
      <c r="D27" s="127">
        <f>'Summary Data'!L12</f>
        <v>0</v>
      </c>
      <c r="E27" s="127">
        <f>'Summary Data'!P12</f>
        <v>0</v>
      </c>
      <c r="F27" s="127">
        <f>'Summary Data'!T12</f>
        <v>0</v>
      </c>
    </row>
    <row r="28" spans="1:6" x14ac:dyDescent="0.25">
      <c r="A28" t="s">
        <v>108</v>
      </c>
      <c r="B28" s="127" t="e">
        <f>'Summary Data'!D$19</f>
        <v>#REF!</v>
      </c>
      <c r="C28" s="127">
        <f>'Summary Data'!H19</f>
        <v>0</v>
      </c>
      <c r="D28" s="127">
        <f>'Summary Data'!L19</f>
        <v>0</v>
      </c>
      <c r="E28" s="127">
        <f>'Summary Data'!P19</f>
        <v>0</v>
      </c>
      <c r="F28" s="127">
        <f>'Summary Data'!T19</f>
        <v>0</v>
      </c>
    </row>
    <row r="29" spans="1:6" x14ac:dyDescent="0.25">
      <c r="A29" t="s">
        <v>109</v>
      </c>
      <c r="B29" s="127" t="e">
        <f>'Summary Data'!D$26</f>
        <v>#REF!</v>
      </c>
      <c r="C29" s="127">
        <f>'Summary Data'!H26</f>
        <v>0</v>
      </c>
      <c r="D29" s="127">
        <f>'Summary Data'!L26</f>
        <v>0</v>
      </c>
      <c r="E29" s="127">
        <f>'Summary Data'!P26</f>
        <v>0</v>
      </c>
      <c r="F29" s="127">
        <f>'Summary Data'!T26</f>
        <v>0</v>
      </c>
    </row>
    <row r="30" spans="1:6" x14ac:dyDescent="0.25">
      <c r="A30" t="s">
        <v>110</v>
      </c>
      <c r="B30" s="127" t="e">
        <f>'Summary Data'!D$33</f>
        <v>#REF!</v>
      </c>
      <c r="C30" s="127">
        <f>'Summary Data'!H33</f>
        <v>0</v>
      </c>
      <c r="D30" s="127">
        <f>'Summary Data'!L33</f>
        <v>0</v>
      </c>
      <c r="E30" s="127">
        <f>'Summary Data'!P33</f>
        <v>0</v>
      </c>
      <c r="F30" s="127">
        <f>'Summary Data'!T33</f>
        <v>0</v>
      </c>
    </row>
    <row r="31" spans="1:6" x14ac:dyDescent="0.25">
      <c r="A31" t="s">
        <v>111</v>
      </c>
      <c r="B31" s="127" t="e">
        <f>'Summary Data'!D$40</f>
        <v>#REF!</v>
      </c>
      <c r="C31" s="127">
        <f>'Summary Data'!H40</f>
        <v>0</v>
      </c>
      <c r="D31" s="127">
        <f>'Summary Data'!L40</f>
        <v>0</v>
      </c>
      <c r="E31" s="127">
        <f>'Summary Data'!P40</f>
        <v>0</v>
      </c>
      <c r="F31" s="127">
        <f>'Summary Data'!T40</f>
        <v>0</v>
      </c>
    </row>
    <row r="32" spans="1:6" x14ac:dyDescent="0.25">
      <c r="A32" t="s">
        <v>112</v>
      </c>
      <c r="B32" s="127" t="e">
        <f>'Summary Data'!D$47</f>
        <v>#REF!</v>
      </c>
      <c r="C32" s="127">
        <f>'Summary Data'!H47</f>
        <v>0</v>
      </c>
      <c r="D32" s="127">
        <f>'Summary Data'!L47</f>
        <v>0</v>
      </c>
      <c r="E32" s="127">
        <f>'Summary Data'!P47</f>
        <v>0</v>
      </c>
      <c r="F32" s="127">
        <f>'Summary Data'!T47</f>
        <v>0</v>
      </c>
    </row>
    <row r="33" spans="1:6" x14ac:dyDescent="0.25">
      <c r="A33" t="s">
        <v>113</v>
      </c>
      <c r="B33" s="127" t="e">
        <f>'Summary Data'!D$54</f>
        <v>#REF!</v>
      </c>
      <c r="C33" s="127">
        <f>'Summary Data'!H54</f>
        <v>0</v>
      </c>
      <c r="D33" s="127">
        <f>'Summary Data'!L54</f>
        <v>0</v>
      </c>
      <c r="E33" s="127">
        <f>'Summary Data'!P54</f>
        <v>0</v>
      </c>
      <c r="F33" s="127">
        <f>'Summary Data'!T54</f>
        <v>0</v>
      </c>
    </row>
    <row r="34" spans="1:6" x14ac:dyDescent="0.25">
      <c r="A34" t="s">
        <v>114</v>
      </c>
      <c r="B34" s="127" t="e">
        <f>'Summary Data'!D61</f>
        <v>#REF!</v>
      </c>
      <c r="C34" s="127">
        <f>'Summary Data'!H61</f>
        <v>0</v>
      </c>
      <c r="D34" s="127">
        <f>'Summary Data'!L61</f>
        <v>0</v>
      </c>
      <c r="E34" s="127">
        <f>'Summary Data'!P61</f>
        <v>0</v>
      </c>
      <c r="F34" s="127">
        <f>'Summary Data'!T61</f>
        <v>0</v>
      </c>
    </row>
    <row r="35" spans="1:6" x14ac:dyDescent="0.25">
      <c r="A35" t="s">
        <v>115</v>
      </c>
      <c r="B35" s="127" t="e">
        <f>'Summary Data'!D$68</f>
        <v>#REF!</v>
      </c>
      <c r="C35" s="127">
        <f>'Summary Data'!H68</f>
        <v>0</v>
      </c>
      <c r="D35" s="127">
        <f>'Summary Data'!L68</f>
        <v>0</v>
      </c>
      <c r="E35" s="127">
        <f>'Summary Data'!P68</f>
        <v>0</v>
      </c>
      <c r="F35" s="127">
        <f>'Summary Data'!T68</f>
        <v>0</v>
      </c>
    </row>
    <row r="36" spans="1:6" x14ac:dyDescent="0.25">
      <c r="B36" s="127" t="s">
        <v>98</v>
      </c>
      <c r="C36" s="127" t="s">
        <v>124</v>
      </c>
      <c r="D36" s="127" t="s">
        <v>125</v>
      </c>
      <c r="E36" s="127" t="s">
        <v>126</v>
      </c>
      <c r="F36" s="127" t="s">
        <v>127</v>
      </c>
    </row>
    <row r="37" spans="1:6" x14ac:dyDescent="0.25">
      <c r="A37" t="s">
        <v>116</v>
      </c>
      <c r="B37" s="127" t="e">
        <f>'Summary Data'!D$72</f>
        <v>#REF!</v>
      </c>
      <c r="C37" s="127">
        <f>'Summary Data'!H72</f>
        <v>0</v>
      </c>
      <c r="D37" s="127">
        <f>'Summary Data'!L72</f>
        <v>0</v>
      </c>
      <c r="E37" s="127">
        <f>'Summary Data'!P72</f>
        <v>0</v>
      </c>
      <c r="F37" s="127">
        <f>'Summary Data'!T72</f>
        <v>0</v>
      </c>
    </row>
    <row r="38" spans="1:6" x14ac:dyDescent="0.25">
      <c r="A38" t="s">
        <v>117</v>
      </c>
      <c r="B38" s="127" t="e">
        <f>'Summary Data'!D$76</f>
        <v>#REF!</v>
      </c>
      <c r="C38" s="127">
        <f>'Summary Data'!H76</f>
        <v>0</v>
      </c>
      <c r="D38" s="127">
        <f>'Summary Data'!L76</f>
        <v>0</v>
      </c>
      <c r="E38" s="127">
        <f>'Summary Data'!P76</f>
        <v>0</v>
      </c>
      <c r="F38" s="127">
        <f>'Summary Data'!T76</f>
        <v>0</v>
      </c>
    </row>
    <row r="39" spans="1:6" x14ac:dyDescent="0.25">
      <c r="A39" t="s">
        <v>118</v>
      </c>
      <c r="B39" s="127" t="e">
        <f>'Summary Data'!D$80</f>
        <v>#REF!</v>
      </c>
      <c r="C39" s="127">
        <f>'Summary Data'!H80</f>
        <v>0</v>
      </c>
      <c r="D39" s="127">
        <f>'Summary Data'!L80</f>
        <v>0</v>
      </c>
      <c r="E39" s="127">
        <f>'Summary Data'!P80</f>
        <v>0</v>
      </c>
      <c r="F39" s="127">
        <f>'Summary Data'!T80</f>
        <v>0</v>
      </c>
    </row>
    <row r="40" spans="1:6" x14ac:dyDescent="0.25">
      <c r="A40" t="s">
        <v>119</v>
      </c>
      <c r="B40" s="127" t="e">
        <f>'Summary Data'!D$84</f>
        <v>#REF!</v>
      </c>
      <c r="C40" s="127">
        <f>'Summary Data'!H84</f>
        <v>0</v>
      </c>
      <c r="D40" s="127">
        <f>'Summary Data'!L84</f>
        <v>0</v>
      </c>
      <c r="E40" s="127">
        <f>'Summary Data'!P84</f>
        <v>0</v>
      </c>
      <c r="F40" s="127">
        <f>'Summary Data'!T84</f>
        <v>0</v>
      </c>
    </row>
    <row r="41" spans="1:6" x14ac:dyDescent="0.25">
      <c r="B41" s="127" t="s">
        <v>98</v>
      </c>
      <c r="C41" s="127" t="s">
        <v>124</v>
      </c>
      <c r="D41" s="127" t="s">
        <v>125</v>
      </c>
      <c r="E41" s="127" t="s">
        <v>126</v>
      </c>
      <c r="F41" s="127" t="s">
        <v>127</v>
      </c>
    </row>
    <row r="42" spans="1:6" x14ac:dyDescent="0.25">
      <c r="A42" t="s">
        <v>120</v>
      </c>
      <c r="B42" s="127" t="e">
        <f>'Summary Data'!D$90</f>
        <v>#REF!</v>
      </c>
      <c r="C42" s="127">
        <f>'Summary Data'!H90</f>
        <v>0</v>
      </c>
      <c r="D42" s="127">
        <f>'Summary Data'!L90</f>
        <v>0</v>
      </c>
      <c r="E42" s="127">
        <f>'Summary Data'!P90</f>
        <v>0</v>
      </c>
      <c r="F42" s="127">
        <f>'Summary Data'!T90</f>
        <v>0</v>
      </c>
    </row>
    <row r="43" spans="1:6" x14ac:dyDescent="0.25">
      <c r="A43" t="s">
        <v>121</v>
      </c>
      <c r="B43" s="127" t="e">
        <f>'Summary Data'!D$96</f>
        <v>#REF!</v>
      </c>
      <c r="C43" s="127">
        <f>'Summary Data'!H96</f>
        <v>0</v>
      </c>
      <c r="D43" s="127">
        <f>'Summary Data'!L96</f>
        <v>0</v>
      </c>
      <c r="E43" s="127">
        <f>'Summary Data'!P96</f>
        <v>0</v>
      </c>
      <c r="F43" s="127">
        <f>'Summary Data'!T96</f>
        <v>0</v>
      </c>
    </row>
    <row r="44" spans="1:6" x14ac:dyDescent="0.25">
      <c r="A44" t="s">
        <v>122</v>
      </c>
      <c r="B44" s="127" t="e">
        <f>'Summary Data'!D$102</f>
        <v>#REF!</v>
      </c>
      <c r="C44" s="127">
        <f>'Summary Data'!H102</f>
        <v>0</v>
      </c>
      <c r="D44" s="127">
        <f>'Summary Data'!L102</f>
        <v>0</v>
      </c>
      <c r="E44" s="127">
        <f>'Summary Data'!P102</f>
        <v>0</v>
      </c>
      <c r="F44" s="127">
        <f>'Summary Data'!T102</f>
        <v>0</v>
      </c>
    </row>
    <row r="45" spans="1:6" x14ac:dyDescent="0.25">
      <c r="A45" t="s">
        <v>123</v>
      </c>
      <c r="B45" s="127" t="e">
        <f>'Summary Data'!D$109</f>
        <v>#REF!</v>
      </c>
      <c r="C45" s="127">
        <f>'Summary Data'!H109</f>
        <v>0</v>
      </c>
      <c r="D45" s="127">
        <f>'Summary Data'!L109</f>
        <v>0</v>
      </c>
      <c r="E45" s="127">
        <f>'Summary Data'!P109</f>
        <v>0</v>
      </c>
      <c r="F45" s="127">
        <f>'Summary Data'!T109</f>
        <v>0</v>
      </c>
    </row>
    <row r="49" spans="1:6" x14ac:dyDescent="0.25">
      <c r="A49" t="s">
        <v>130</v>
      </c>
    </row>
    <row r="50" spans="1:6" x14ac:dyDescent="0.25">
      <c r="B50" t="s">
        <v>98</v>
      </c>
      <c r="C50" t="s">
        <v>124</v>
      </c>
      <c r="D50" t="s">
        <v>125</v>
      </c>
      <c r="E50" t="s">
        <v>126</v>
      </c>
      <c r="F50" t="s">
        <v>127</v>
      </c>
    </row>
    <row r="51" spans="1:6" x14ac:dyDescent="0.25">
      <c r="A51" t="s">
        <v>107</v>
      </c>
      <c r="B51" s="128" t="e">
        <f>'Summary Data'!E$12</f>
        <v>#REF!</v>
      </c>
      <c r="C51" s="128">
        <f>'Summary Data'!I$12</f>
        <v>0</v>
      </c>
      <c r="D51" s="128">
        <f>'Summary Data'!M$12</f>
        <v>0</v>
      </c>
      <c r="E51" s="128">
        <f>'Summary Data'!Q$12</f>
        <v>0</v>
      </c>
      <c r="F51" s="128">
        <f>'Summary Data'!U$12</f>
        <v>0</v>
      </c>
    </row>
    <row r="52" spans="1:6" x14ac:dyDescent="0.25">
      <c r="A52" t="s">
        <v>108</v>
      </c>
      <c r="B52" s="128" t="e">
        <f>'Summary Data'!E$19</f>
        <v>#REF!</v>
      </c>
      <c r="C52" s="128">
        <f>'Summary Data'!I$19</f>
        <v>0</v>
      </c>
      <c r="D52" s="128">
        <f>'Summary Data'!M$19</f>
        <v>0</v>
      </c>
      <c r="E52" s="128">
        <f>'Summary Data'!Q$19</f>
        <v>0</v>
      </c>
      <c r="F52" s="128">
        <f>'Summary Data'!U$19</f>
        <v>0</v>
      </c>
    </row>
    <row r="53" spans="1:6" x14ac:dyDescent="0.25">
      <c r="A53" t="s">
        <v>109</v>
      </c>
      <c r="B53" s="128" t="e">
        <f>'Summary Data'!E$26</f>
        <v>#REF!</v>
      </c>
      <c r="C53" s="128">
        <f>'Summary Data'!I$26</f>
        <v>0</v>
      </c>
      <c r="D53" s="128">
        <f>'Summary Data'!M$26</f>
        <v>0</v>
      </c>
      <c r="E53" s="128">
        <f>'Summary Data'!Q$26</f>
        <v>0</v>
      </c>
      <c r="F53" s="128">
        <f>'Summary Data'!U$26</f>
        <v>0</v>
      </c>
    </row>
    <row r="54" spans="1:6" x14ac:dyDescent="0.25">
      <c r="A54" t="s">
        <v>110</v>
      </c>
      <c r="B54" s="128" t="e">
        <f>'Summary Data'!E$33</f>
        <v>#REF!</v>
      </c>
      <c r="C54" s="128">
        <f>'Summary Data'!I$33</f>
        <v>0</v>
      </c>
      <c r="D54" s="128">
        <f>'Summary Data'!M$33</f>
        <v>0</v>
      </c>
      <c r="E54" s="128">
        <f>'Summary Data'!Q$33</f>
        <v>0</v>
      </c>
      <c r="F54" s="128">
        <f>'Summary Data'!U$33</f>
        <v>0</v>
      </c>
    </row>
    <row r="55" spans="1:6" x14ac:dyDescent="0.25">
      <c r="A55" t="s">
        <v>111</v>
      </c>
      <c r="B55" s="128" t="e">
        <f>'Summary Data'!E$40</f>
        <v>#REF!</v>
      </c>
      <c r="C55" s="128">
        <f>'Summary Data'!I$40</f>
        <v>0</v>
      </c>
      <c r="D55" s="128">
        <f>'Summary Data'!M$40</f>
        <v>0</v>
      </c>
      <c r="E55" s="128">
        <f>'Summary Data'!Q$40</f>
        <v>0</v>
      </c>
      <c r="F55" s="128">
        <f>'Summary Data'!U$40</f>
        <v>0</v>
      </c>
    </row>
    <row r="56" spans="1:6" x14ac:dyDescent="0.25">
      <c r="A56" t="s">
        <v>112</v>
      </c>
      <c r="B56" s="128" t="e">
        <f>'Summary Data'!E$47</f>
        <v>#REF!</v>
      </c>
      <c r="C56" s="128">
        <f>'Summary Data'!I$47</f>
        <v>0</v>
      </c>
      <c r="D56" s="128">
        <f>'Summary Data'!M$47</f>
        <v>0</v>
      </c>
      <c r="E56" s="128">
        <f>'Summary Data'!Q$47</f>
        <v>0</v>
      </c>
      <c r="F56" s="128">
        <f>'Summary Data'!U$47</f>
        <v>0</v>
      </c>
    </row>
    <row r="57" spans="1:6" x14ac:dyDescent="0.25">
      <c r="A57" t="s">
        <v>113</v>
      </c>
      <c r="B57" s="128" t="e">
        <f>'Summary Data'!E$54</f>
        <v>#REF!</v>
      </c>
      <c r="C57" s="128">
        <f>'Summary Data'!I$54</f>
        <v>0</v>
      </c>
      <c r="D57" s="128">
        <f>'Summary Data'!M$54</f>
        <v>0</v>
      </c>
      <c r="E57" s="128">
        <f>'Summary Data'!Q$54</f>
        <v>0</v>
      </c>
      <c r="F57" s="128">
        <f>'Summary Data'!U$54</f>
        <v>0</v>
      </c>
    </row>
    <row r="58" spans="1:6" x14ac:dyDescent="0.25">
      <c r="A58" t="s">
        <v>114</v>
      </c>
      <c r="B58" s="128" t="e">
        <f>'Summary Data'!E85</f>
        <v>#REF!</v>
      </c>
      <c r="C58" s="128">
        <f>'Summary Data'!I85</f>
        <v>0</v>
      </c>
      <c r="D58" s="128">
        <f>'Summary Data'!M85</f>
        <v>0</v>
      </c>
      <c r="E58" s="128">
        <f>'Summary Data'!Q85</f>
        <v>0</v>
      </c>
      <c r="F58" s="128">
        <f>'Summary Data'!U85</f>
        <v>0</v>
      </c>
    </row>
    <row r="59" spans="1:6" x14ac:dyDescent="0.25">
      <c r="A59" t="s">
        <v>115</v>
      </c>
      <c r="B59" s="128" t="e">
        <f>'Summary Data'!E$68</f>
        <v>#REF!</v>
      </c>
      <c r="C59" s="128">
        <f>'Summary Data'!I$68</f>
        <v>0</v>
      </c>
      <c r="D59" s="128">
        <f>'Summary Data'!M$68</f>
        <v>0</v>
      </c>
      <c r="E59" s="128">
        <f>'Summary Data'!Q$68</f>
        <v>0</v>
      </c>
      <c r="F59" s="128">
        <f>'Summary Data'!U$68</f>
        <v>0</v>
      </c>
    </row>
    <row r="60" spans="1:6" x14ac:dyDescent="0.25">
      <c r="B60" s="128" t="s">
        <v>98</v>
      </c>
      <c r="C60" s="128" t="s">
        <v>124</v>
      </c>
      <c r="D60" s="128" t="s">
        <v>125</v>
      </c>
      <c r="E60" s="128" t="s">
        <v>126</v>
      </c>
      <c r="F60" s="128" t="s">
        <v>127</v>
      </c>
    </row>
    <row r="61" spans="1:6" x14ac:dyDescent="0.25">
      <c r="A61" t="s">
        <v>116</v>
      </c>
      <c r="B61" s="128" t="e">
        <f>'Summary Data'!E$72</f>
        <v>#REF!</v>
      </c>
      <c r="C61" s="128">
        <f>'Summary Data'!I$72</f>
        <v>0</v>
      </c>
      <c r="D61" s="128">
        <f>'Summary Data'!M$72</f>
        <v>0</v>
      </c>
      <c r="E61" s="128">
        <f>'Summary Data'!Q$72</f>
        <v>0</v>
      </c>
      <c r="F61" s="128">
        <f>'Summary Data'!U$72</f>
        <v>0</v>
      </c>
    </row>
    <row r="62" spans="1:6" x14ac:dyDescent="0.25">
      <c r="A62" t="s">
        <v>117</v>
      </c>
      <c r="B62" s="128" t="e">
        <f>'Summary Data'!E$76</f>
        <v>#REF!</v>
      </c>
      <c r="C62" s="128">
        <f>'Summary Data'!I$76</f>
        <v>0</v>
      </c>
      <c r="D62" s="128">
        <f>'Summary Data'!M$76</f>
        <v>0</v>
      </c>
      <c r="E62" s="128">
        <f>'Summary Data'!Q$76</f>
        <v>0</v>
      </c>
      <c r="F62" s="128">
        <f>'Summary Data'!U$76</f>
        <v>0</v>
      </c>
    </row>
    <row r="63" spans="1:6" x14ac:dyDescent="0.25">
      <c r="A63" t="s">
        <v>118</v>
      </c>
      <c r="B63" s="128" t="e">
        <f>'Summary Data'!E$80</f>
        <v>#REF!</v>
      </c>
      <c r="C63" s="128">
        <f>'Summary Data'!I$80</f>
        <v>0</v>
      </c>
      <c r="D63" s="128">
        <f>'Summary Data'!M$80</f>
        <v>0</v>
      </c>
      <c r="E63" s="128">
        <f>'Summary Data'!Q$80</f>
        <v>0</v>
      </c>
      <c r="F63" s="128">
        <f>'Summary Data'!U$80</f>
        <v>0</v>
      </c>
    </row>
    <row r="64" spans="1:6" x14ac:dyDescent="0.25">
      <c r="A64" t="s">
        <v>119</v>
      </c>
      <c r="B64" s="128" t="e">
        <f>'Summary Data'!E$84</f>
        <v>#REF!</v>
      </c>
      <c r="C64" s="128">
        <f>'Summary Data'!I$84</f>
        <v>0</v>
      </c>
      <c r="D64" s="128">
        <f>'Summary Data'!M$84</f>
        <v>0</v>
      </c>
      <c r="E64" s="128">
        <f>'Summary Data'!Q$84</f>
        <v>0</v>
      </c>
      <c r="F64" s="128">
        <f>'Summary Data'!U$84</f>
        <v>0</v>
      </c>
    </row>
    <row r="65" spans="1:6" x14ac:dyDescent="0.25">
      <c r="B65" s="128" t="s">
        <v>98</v>
      </c>
      <c r="C65" s="128" t="s">
        <v>124</v>
      </c>
      <c r="D65" s="128" t="s">
        <v>125</v>
      </c>
      <c r="E65" s="128" t="s">
        <v>126</v>
      </c>
      <c r="F65" s="128" t="s">
        <v>127</v>
      </c>
    </row>
    <row r="66" spans="1:6" x14ac:dyDescent="0.25">
      <c r="A66" t="s">
        <v>120</v>
      </c>
      <c r="B66" s="128" t="e">
        <f>'Summary Data'!E$90</f>
        <v>#REF!</v>
      </c>
      <c r="C66" s="128">
        <f>'Summary Data'!I$90</f>
        <v>0</v>
      </c>
      <c r="D66" s="128">
        <f>'Summary Data'!M$90</f>
        <v>0</v>
      </c>
      <c r="E66" s="128">
        <f>'Summary Data'!Q$90</f>
        <v>0</v>
      </c>
      <c r="F66" s="128">
        <f>'Summary Data'!U$90</f>
        <v>0</v>
      </c>
    </row>
    <row r="67" spans="1:6" x14ac:dyDescent="0.25">
      <c r="A67" t="s">
        <v>121</v>
      </c>
      <c r="B67" s="128" t="e">
        <f>'Summary Data'!E$96</f>
        <v>#REF!</v>
      </c>
      <c r="C67" s="128">
        <f>'Summary Data'!I$96</f>
        <v>0</v>
      </c>
      <c r="D67" s="128">
        <f>'Summary Data'!M$96</f>
        <v>0</v>
      </c>
      <c r="E67" s="128">
        <f>'Summary Data'!Q$96</f>
        <v>0</v>
      </c>
      <c r="F67" s="128">
        <f>'Summary Data'!U$96</f>
        <v>0</v>
      </c>
    </row>
    <row r="68" spans="1:6" x14ac:dyDescent="0.25">
      <c r="A68" t="s">
        <v>122</v>
      </c>
      <c r="B68" s="128" t="e">
        <f>'Summary Data'!E$102</f>
        <v>#REF!</v>
      </c>
      <c r="C68" s="128">
        <f>'Summary Data'!I$102</f>
        <v>0</v>
      </c>
      <c r="D68" s="128">
        <f>'Summary Data'!M$102</f>
        <v>0</v>
      </c>
      <c r="E68" s="128">
        <f>'Summary Data'!Q$102</f>
        <v>0</v>
      </c>
      <c r="F68" s="128">
        <f>'Summary Data'!U$102</f>
        <v>0</v>
      </c>
    </row>
    <row r="69" spans="1:6" x14ac:dyDescent="0.25">
      <c r="A69" t="s">
        <v>123</v>
      </c>
      <c r="B69" s="128" t="e">
        <f>'Summary Data'!E$109</f>
        <v>#REF!</v>
      </c>
      <c r="C69" s="128">
        <f>'Summary Data'!I$109</f>
        <v>0</v>
      </c>
      <c r="D69" s="128">
        <f>'Summary Data'!M$109</f>
        <v>0</v>
      </c>
      <c r="E69" s="128">
        <f>'Summary Data'!Q$109</f>
        <v>0</v>
      </c>
      <c r="F69" s="128">
        <f>'Summary Data'!U$109</f>
        <v>0</v>
      </c>
    </row>
    <row r="73" spans="1:6" x14ac:dyDescent="0.25">
      <c r="A73" t="s">
        <v>131</v>
      </c>
    </row>
    <row r="74" spans="1:6" x14ac:dyDescent="0.25">
      <c r="B74" t="s">
        <v>98</v>
      </c>
      <c r="C74" t="s">
        <v>124</v>
      </c>
      <c r="D74" t="s">
        <v>125</v>
      </c>
      <c r="E74" t="s">
        <v>126</v>
      </c>
      <c r="F74" t="s">
        <v>127</v>
      </c>
    </row>
    <row r="75" spans="1:6" x14ac:dyDescent="0.25">
      <c r="A75" t="s">
        <v>107</v>
      </c>
      <c r="B75" s="127" t="e">
        <f>'Summary Data'!F$12</f>
        <v>#REF!</v>
      </c>
      <c r="C75" s="127">
        <f>'Summary Data'!M$12</f>
        <v>0</v>
      </c>
      <c r="D75" s="127">
        <f>'Summary Data'!N$12</f>
        <v>0</v>
      </c>
      <c r="E75" s="127">
        <f>'Summary Data'!R$12</f>
        <v>0</v>
      </c>
      <c r="F75" s="127">
        <f>'Summary Data'!V$12</f>
        <v>0</v>
      </c>
    </row>
    <row r="76" spans="1:6" x14ac:dyDescent="0.25">
      <c r="A76" t="s">
        <v>108</v>
      </c>
      <c r="B76" s="127" t="e">
        <f>'Summary Data'!F$19</f>
        <v>#REF!</v>
      </c>
      <c r="C76" s="127">
        <f>'Summary Data'!M$19</f>
        <v>0</v>
      </c>
      <c r="D76" s="127">
        <f>'Summary Data'!N$19</f>
        <v>0</v>
      </c>
      <c r="E76" s="127">
        <f>'Summary Data'!R$19</f>
        <v>0</v>
      </c>
      <c r="F76" s="127">
        <f>'Summary Data'!V$19</f>
        <v>0</v>
      </c>
    </row>
    <row r="77" spans="1:6" x14ac:dyDescent="0.25">
      <c r="A77" t="s">
        <v>109</v>
      </c>
      <c r="B77" s="127" t="e">
        <f>'Summary Data'!F$26</f>
        <v>#REF!</v>
      </c>
      <c r="C77" s="127">
        <f>'Summary Data'!M$26</f>
        <v>0</v>
      </c>
      <c r="D77" s="127">
        <f>'Summary Data'!N$26</f>
        <v>0</v>
      </c>
      <c r="E77" s="127">
        <f>'Summary Data'!R$26</f>
        <v>0</v>
      </c>
      <c r="F77" s="127">
        <f>'Summary Data'!V$26</f>
        <v>0</v>
      </c>
    </row>
    <row r="78" spans="1:6" x14ac:dyDescent="0.25">
      <c r="A78" t="s">
        <v>110</v>
      </c>
      <c r="B78" s="127" t="e">
        <f>'Summary Data'!F$33</f>
        <v>#REF!</v>
      </c>
      <c r="C78" s="127">
        <f>'Summary Data'!M$33</f>
        <v>0</v>
      </c>
      <c r="D78" s="127">
        <f>'Summary Data'!N$33</f>
        <v>0</v>
      </c>
      <c r="E78" s="127">
        <f>'Summary Data'!R$33</f>
        <v>0</v>
      </c>
      <c r="F78" s="127">
        <f>'Summary Data'!V$33</f>
        <v>0</v>
      </c>
    </row>
    <row r="79" spans="1:6" x14ac:dyDescent="0.25">
      <c r="A79" t="s">
        <v>111</v>
      </c>
      <c r="B79" s="127" t="e">
        <f>'Summary Data'!F$40</f>
        <v>#REF!</v>
      </c>
      <c r="C79" s="127">
        <f>'Summary Data'!M$40</f>
        <v>0</v>
      </c>
      <c r="D79" s="127">
        <f>'Summary Data'!N$40</f>
        <v>0</v>
      </c>
      <c r="E79" s="127">
        <f>'Summary Data'!R$40</f>
        <v>0</v>
      </c>
      <c r="F79" s="127">
        <f>'Summary Data'!V$40</f>
        <v>0</v>
      </c>
    </row>
    <row r="80" spans="1:6" x14ac:dyDescent="0.25">
      <c r="A80" t="s">
        <v>112</v>
      </c>
      <c r="B80" s="127" t="e">
        <f>'Summary Data'!F$47</f>
        <v>#REF!</v>
      </c>
      <c r="C80" s="127">
        <f>'Summary Data'!M$47</f>
        <v>0</v>
      </c>
      <c r="D80" s="127">
        <f>'Summary Data'!N$47</f>
        <v>0</v>
      </c>
      <c r="E80" s="127">
        <f>'Summary Data'!R$47</f>
        <v>0</v>
      </c>
      <c r="F80" s="127">
        <f>'Summary Data'!V$47</f>
        <v>0</v>
      </c>
    </row>
    <row r="81" spans="1:6" x14ac:dyDescent="0.25">
      <c r="A81" t="s">
        <v>113</v>
      </c>
      <c r="B81" s="127" t="e">
        <f>'Summary Data'!F$54</f>
        <v>#REF!</v>
      </c>
      <c r="C81" s="127">
        <f>'Summary Data'!M$54</f>
        <v>0</v>
      </c>
      <c r="D81" s="127">
        <f>'Summary Data'!N$54</f>
        <v>0</v>
      </c>
      <c r="E81" s="127">
        <f>'Summary Data'!R$54</f>
        <v>0</v>
      </c>
      <c r="F81" s="127">
        <f>'Summary Data'!V$54</f>
        <v>0</v>
      </c>
    </row>
    <row r="82" spans="1:6" x14ac:dyDescent="0.25">
      <c r="A82" t="s">
        <v>114</v>
      </c>
      <c r="B82" s="127" t="e">
        <f>'Summary Data'!F$61</f>
        <v>#REF!</v>
      </c>
      <c r="C82" s="127">
        <f>'Summary Data'!M61</f>
        <v>0</v>
      </c>
      <c r="D82" s="127">
        <f>'Summary Data'!N61</f>
        <v>0</v>
      </c>
      <c r="E82" s="127">
        <f>'Summary Data'!R61</f>
        <v>0</v>
      </c>
      <c r="F82" s="127">
        <f>'Summary Data'!V61</f>
        <v>0</v>
      </c>
    </row>
    <row r="83" spans="1:6" x14ac:dyDescent="0.25">
      <c r="A83" t="s">
        <v>115</v>
      </c>
      <c r="B83" s="127" t="e">
        <f>'Summary Data'!F$68</f>
        <v>#REF!</v>
      </c>
      <c r="C83" s="127">
        <f>'Summary Data'!M$68</f>
        <v>0</v>
      </c>
      <c r="D83" s="127">
        <f>'Summary Data'!N$68</f>
        <v>0</v>
      </c>
      <c r="E83" s="127">
        <f>'Summary Data'!R$68</f>
        <v>0</v>
      </c>
      <c r="F83" s="127">
        <f>'Summary Data'!V$68</f>
        <v>0</v>
      </c>
    </row>
    <row r="84" spans="1:6" x14ac:dyDescent="0.25">
      <c r="B84" s="127" t="s">
        <v>98</v>
      </c>
      <c r="C84" s="127" t="s">
        <v>124</v>
      </c>
      <c r="D84" s="127" t="s">
        <v>125</v>
      </c>
      <c r="E84" s="127" t="s">
        <v>132</v>
      </c>
      <c r="F84" s="127" t="s">
        <v>127</v>
      </c>
    </row>
    <row r="85" spans="1:6" x14ac:dyDescent="0.25">
      <c r="A85" t="s">
        <v>116</v>
      </c>
      <c r="B85" s="127" t="e">
        <f>'Summary Data'!F$72</f>
        <v>#REF!</v>
      </c>
      <c r="C85" s="127">
        <f>'Summary Data'!M$72</f>
        <v>0</v>
      </c>
      <c r="D85" s="127">
        <f>'Summary Data'!N$72</f>
        <v>0</v>
      </c>
      <c r="E85" s="127">
        <f>'Summary Data'!R$72</f>
        <v>0</v>
      </c>
      <c r="F85" s="127">
        <f>'Summary Data'!V$72</f>
        <v>0</v>
      </c>
    </row>
    <row r="86" spans="1:6" x14ac:dyDescent="0.25">
      <c r="A86" t="s">
        <v>117</v>
      </c>
      <c r="B86" s="127" t="e">
        <f>'Summary Data'!F$76</f>
        <v>#REF!</v>
      </c>
      <c r="C86" s="127">
        <f>'Summary Data'!M$76</f>
        <v>0</v>
      </c>
      <c r="D86" s="127">
        <f>'Summary Data'!N$76</f>
        <v>0</v>
      </c>
      <c r="E86" s="127">
        <f>'Summary Data'!R$76</f>
        <v>0</v>
      </c>
      <c r="F86" s="127">
        <f>'Summary Data'!V$76</f>
        <v>0</v>
      </c>
    </row>
    <row r="87" spans="1:6" x14ac:dyDescent="0.25">
      <c r="A87" t="s">
        <v>118</v>
      </c>
      <c r="B87" s="127" t="e">
        <f>'Summary Data'!F$80</f>
        <v>#REF!</v>
      </c>
      <c r="C87" s="127">
        <f>'Summary Data'!M$80</f>
        <v>0</v>
      </c>
      <c r="D87" s="127">
        <f>'Summary Data'!N$80</f>
        <v>0</v>
      </c>
      <c r="E87" s="127">
        <f>'Summary Data'!R$80</f>
        <v>0</v>
      </c>
      <c r="F87" s="127">
        <f>'Summary Data'!V$80</f>
        <v>0</v>
      </c>
    </row>
    <row r="88" spans="1:6" x14ac:dyDescent="0.25">
      <c r="A88" t="s">
        <v>119</v>
      </c>
      <c r="B88" s="127" t="e">
        <f>'Summary Data'!F$84</f>
        <v>#REF!</v>
      </c>
      <c r="C88" s="127">
        <f>'Summary Data'!M$84</f>
        <v>0</v>
      </c>
      <c r="D88" s="127">
        <f>'Summary Data'!N$84</f>
        <v>0</v>
      </c>
      <c r="E88" s="127">
        <f>'Summary Data'!R$84</f>
        <v>0</v>
      </c>
      <c r="F88" s="127">
        <f>'Summary Data'!V$84</f>
        <v>0</v>
      </c>
    </row>
    <row r="89" spans="1:6" x14ac:dyDescent="0.25">
      <c r="B89" s="127" t="s">
        <v>98</v>
      </c>
      <c r="C89" s="127" t="s">
        <v>124</v>
      </c>
      <c r="D89" s="127" t="s">
        <v>125</v>
      </c>
      <c r="E89" s="127" t="s">
        <v>132</v>
      </c>
      <c r="F89" s="127" t="s">
        <v>127</v>
      </c>
    </row>
    <row r="90" spans="1:6" x14ac:dyDescent="0.25">
      <c r="A90" t="s">
        <v>120</v>
      </c>
      <c r="B90" s="127" t="e">
        <f>'Summary Data'!F$90</f>
        <v>#REF!</v>
      </c>
      <c r="C90" s="127">
        <f>'Summary Data'!M$90</f>
        <v>0</v>
      </c>
      <c r="D90" s="127">
        <f>'Summary Data'!N$90</f>
        <v>0</v>
      </c>
      <c r="E90" s="127">
        <f>'Summary Data'!R$90</f>
        <v>0</v>
      </c>
      <c r="F90" s="127">
        <f>'Summary Data'!V$90</f>
        <v>0</v>
      </c>
    </row>
    <row r="91" spans="1:6" x14ac:dyDescent="0.25">
      <c r="A91" t="s">
        <v>121</v>
      </c>
      <c r="B91" s="127" t="e">
        <f>'Summary Data'!F$96</f>
        <v>#REF!</v>
      </c>
      <c r="C91" s="127">
        <f>'Summary Data'!M$96</f>
        <v>0</v>
      </c>
      <c r="D91" s="127">
        <f>'Summary Data'!N$96</f>
        <v>0</v>
      </c>
      <c r="E91" s="127">
        <f>'Summary Data'!R$96</f>
        <v>0</v>
      </c>
      <c r="F91" s="127">
        <f>'Summary Data'!V$96</f>
        <v>0</v>
      </c>
    </row>
    <row r="92" spans="1:6" x14ac:dyDescent="0.25">
      <c r="A92" t="s">
        <v>122</v>
      </c>
      <c r="B92" s="127" t="e">
        <f>'Summary Data'!F$102</f>
        <v>#REF!</v>
      </c>
      <c r="C92" s="127">
        <f>'Summary Data'!M$102</f>
        <v>0</v>
      </c>
      <c r="D92" s="127">
        <f>'Summary Data'!N$102</f>
        <v>0</v>
      </c>
      <c r="E92" s="127">
        <f>'Summary Data'!R$102</f>
        <v>0</v>
      </c>
      <c r="F92" s="127">
        <f>'Summary Data'!V$102</f>
        <v>0</v>
      </c>
    </row>
    <row r="93" spans="1:6" x14ac:dyDescent="0.25">
      <c r="A93" t="s">
        <v>123</v>
      </c>
      <c r="B93" s="127" t="e">
        <f>'Summary Data'!F$109</f>
        <v>#REF!</v>
      </c>
      <c r="C93" s="127">
        <f>'Summary Data'!M$109</f>
        <v>0</v>
      </c>
      <c r="D93" s="127">
        <f>'Summary Data'!N$109</f>
        <v>0</v>
      </c>
      <c r="E93" s="127">
        <f>'Summary Data'!R$109</f>
        <v>0</v>
      </c>
      <c r="F93" s="127">
        <f>'Summary Data'!V$109</f>
        <v>0</v>
      </c>
    </row>
    <row r="96" spans="1:6" x14ac:dyDescent="0.25">
      <c r="A96" t="s">
        <v>141</v>
      </c>
    </row>
    <row r="97" spans="1:7" x14ac:dyDescent="0.25">
      <c r="A97" t="s">
        <v>134</v>
      </c>
      <c r="B97" t="s">
        <v>3</v>
      </c>
      <c r="C97" s="127" t="s">
        <v>135</v>
      </c>
      <c r="D97" t="s">
        <v>136</v>
      </c>
      <c r="E97" t="s">
        <v>137</v>
      </c>
      <c r="F97" t="s">
        <v>138</v>
      </c>
      <c r="G97" t="s">
        <v>139</v>
      </c>
    </row>
    <row r="98" spans="1:7" x14ac:dyDescent="0.25">
      <c r="A98" t="s">
        <v>141</v>
      </c>
      <c r="B98" s="127" t="e">
        <f>'Summary Data'!D112</f>
        <v>#REF!</v>
      </c>
      <c r="C98" s="127">
        <f>'Summary Data'!H112</f>
        <v>0</v>
      </c>
      <c r="D98" s="127">
        <f>'Summary Data'!L112</f>
        <v>0</v>
      </c>
      <c r="E98" s="127">
        <f>'Summary Data'!P112</f>
        <v>0</v>
      </c>
      <c r="F98" s="127">
        <f>'Summary Data'!T112</f>
        <v>0</v>
      </c>
      <c r="G98" s="127" t="e">
        <f>B98-(SUM(C98:F98))</f>
        <v>#REF!</v>
      </c>
    </row>
    <row r="102" spans="1:7" x14ac:dyDescent="0.25">
      <c r="A102" t="s">
        <v>142</v>
      </c>
    </row>
    <row r="103" spans="1:7" x14ac:dyDescent="0.25">
      <c r="A103" t="s">
        <v>134</v>
      </c>
      <c r="B103" s="127" t="s">
        <v>135</v>
      </c>
      <c r="C103" t="s">
        <v>136</v>
      </c>
      <c r="D103" t="s">
        <v>137</v>
      </c>
      <c r="E103" t="s">
        <v>138</v>
      </c>
      <c r="F103" t="s">
        <v>139</v>
      </c>
    </row>
    <row r="104" spans="1:7" x14ac:dyDescent="0.25">
      <c r="A104" t="s">
        <v>143</v>
      </c>
      <c r="B104" s="126" t="e">
        <f>C98/$B$98</f>
        <v>#REF!</v>
      </c>
      <c r="C104" s="126" t="e">
        <f t="shared" ref="C104:F104" si="0">D98/$B$98</f>
        <v>#REF!</v>
      </c>
      <c r="D104" s="126" t="e">
        <f t="shared" si="0"/>
        <v>#REF!</v>
      </c>
      <c r="E104" s="126" t="e">
        <f t="shared" si="0"/>
        <v>#REF!</v>
      </c>
      <c r="F104" s="126" t="e">
        <f t="shared" si="0"/>
        <v>#REF!</v>
      </c>
    </row>
    <row r="107" spans="1:7" x14ac:dyDescent="0.25">
      <c r="A107" t="s">
        <v>133</v>
      </c>
    </row>
    <row r="108" spans="1:7" x14ac:dyDescent="0.25">
      <c r="A108" t="s">
        <v>134</v>
      </c>
      <c r="B108" t="s">
        <v>3</v>
      </c>
      <c r="C108" s="127" t="s">
        <v>135</v>
      </c>
      <c r="D108" t="s">
        <v>136</v>
      </c>
      <c r="E108" t="s">
        <v>137</v>
      </c>
      <c r="F108" t="s">
        <v>138</v>
      </c>
      <c r="G108" t="s">
        <v>139</v>
      </c>
    </row>
    <row r="109" spans="1:7" x14ac:dyDescent="0.25">
      <c r="A109" t="s">
        <v>133</v>
      </c>
      <c r="B109" s="127" t="e">
        <f>'Summary Data'!F116</f>
        <v>#REF!</v>
      </c>
      <c r="C109" s="127">
        <f>'Summary Data'!J116</f>
        <v>0</v>
      </c>
      <c r="D109" s="127">
        <f>'Summary Data'!N116</f>
        <v>0</v>
      </c>
      <c r="E109" s="127">
        <f>'Summary Data'!R116</f>
        <v>0</v>
      </c>
      <c r="F109" s="127">
        <f>'Summary Data'!V116</f>
        <v>0</v>
      </c>
      <c r="G109" s="127" t="e">
        <f>B109-(SUM(C109:F109))</f>
        <v>#REF!</v>
      </c>
    </row>
    <row r="113" spans="1:9" x14ac:dyDescent="0.25">
      <c r="A113" t="s">
        <v>140</v>
      </c>
    </row>
    <row r="114" spans="1:9" x14ac:dyDescent="0.25">
      <c r="A114" t="s">
        <v>134</v>
      </c>
      <c r="B114" t="s">
        <v>3</v>
      </c>
      <c r="C114" s="127" t="s">
        <v>135</v>
      </c>
      <c r="D114" t="s">
        <v>136</v>
      </c>
      <c r="E114" t="s">
        <v>137</v>
      </c>
      <c r="F114" t="s">
        <v>138</v>
      </c>
      <c r="G114" t="s">
        <v>139</v>
      </c>
    </row>
    <row r="115" spans="1:9" x14ac:dyDescent="0.25">
      <c r="A115" t="s">
        <v>140</v>
      </c>
      <c r="B115" s="135" t="e">
        <f>'Summary Data'!E114</f>
        <v>#REF!</v>
      </c>
      <c r="C115" s="135">
        <f>'Summary Data'!I114</f>
        <v>0</v>
      </c>
      <c r="D115" s="135">
        <f>'Summary Data'!M114</f>
        <v>0</v>
      </c>
      <c r="E115" s="135">
        <f>'Summary Data'!Q114</f>
        <v>0</v>
      </c>
      <c r="F115" s="135">
        <f>'Summary Data'!U114</f>
        <v>0</v>
      </c>
      <c r="G115" s="135" t="e">
        <f>B115-(SUM(C115:F115))</f>
        <v>#REF!</v>
      </c>
    </row>
    <row r="117" spans="1:9" x14ac:dyDescent="0.25">
      <c r="B117" s="128"/>
    </row>
    <row r="118" spans="1:9" x14ac:dyDescent="0.25">
      <c r="B118" s="128"/>
    </row>
    <row r="119" spans="1:9" x14ac:dyDescent="0.25">
      <c r="A119" t="s">
        <v>144</v>
      </c>
      <c r="B119" s="128"/>
    </row>
    <row r="120" spans="1:9" x14ac:dyDescent="0.25">
      <c r="A120" t="s">
        <v>134</v>
      </c>
      <c r="B120" s="127" t="s">
        <v>135</v>
      </c>
      <c r="C120" t="s">
        <v>136</v>
      </c>
      <c r="D120" t="s">
        <v>137</v>
      </c>
      <c r="E120" t="s">
        <v>138</v>
      </c>
      <c r="F120" t="s">
        <v>139</v>
      </c>
      <c r="I120" t="s">
        <v>3</v>
      </c>
    </row>
    <row r="121" spans="1:9" x14ac:dyDescent="0.25">
      <c r="A121" t="s">
        <v>145</v>
      </c>
      <c r="B121" s="127">
        <f>SUM('Summary Data'!H12,'Summary Data'!H19,'Summary Data'!H26,'Summary Data'!H33,'Summary Data'!H40,'Summary Data'!H47,'Summary Data'!H54,'Summary Data'!H61,'Summary Data'!H68)</f>
        <v>0</v>
      </c>
      <c r="C121" s="127">
        <f>SUM('Summary Data'!L12,'Summary Data'!L19,'Summary Data'!L26,'Summary Data'!L33,'Summary Data'!L40,'Summary Data'!L47,'Summary Data'!L54,'Summary Data'!L61,'Summary Data'!L68)</f>
        <v>0</v>
      </c>
      <c r="D121" s="127">
        <f>SUM('Summary Data'!P12,'Summary Data'!P19,'Summary Data'!P26,'Summary Data'!P33,'Summary Data'!P40,'Summary Data'!P47,'Summary Data'!P54,'Summary Data'!P61,'Summary Data'!P68)</f>
        <v>0</v>
      </c>
      <c r="E121" s="127">
        <f>SUM('Summary Data'!T12,'Summary Data'!T19,'Summary Data'!T26,'Summary Data'!T33,'Summary Data'!T40,'Summary Data'!T47,'Summary Data'!T54,'Summary Data'!T61,'Summary Data'!T68)</f>
        <v>0</v>
      </c>
      <c r="F121" s="127" t="e">
        <f>I121-(SUM(B121:E121))</f>
        <v>#REF!</v>
      </c>
      <c r="I121" s="127" t="e">
        <f>SUM('Summary Data'!D12,'Summary Data'!D19,'Summary Data'!D26,'Summary Data'!D33,'Summary Data'!D40,'Summary Data'!D47,'Summary Data'!D54,'Summary Data'!D61,'Summary Data'!D68)</f>
        <v>#REF!</v>
      </c>
    </row>
    <row r="122" spans="1:9" x14ac:dyDescent="0.25">
      <c r="A122" t="s">
        <v>146</v>
      </c>
      <c r="B122" s="127">
        <f>SUM('Summary Data'!H72,'Summary Data'!H76,'Summary Data'!H80,'Summary Data'!H84)</f>
        <v>0</v>
      </c>
      <c r="C122" s="127">
        <f>SUM('Summary Data'!L72,'Summary Data'!L76,'Summary Data'!L80,'Summary Data'!L84)</f>
        <v>0</v>
      </c>
      <c r="D122" s="127">
        <f>SUM('Summary Data'!P72,'Summary Data'!P76,'Summary Data'!P80,'Summary Data'!P84)</f>
        <v>0</v>
      </c>
      <c r="E122" s="127">
        <f>SUM('Summary Data'!T72,'Summary Data'!T76,'Summary Data'!T80,'Summary Data'!T84)</f>
        <v>0</v>
      </c>
      <c r="F122" s="127" t="e">
        <f t="shared" ref="F122:F123" si="1">I122-(SUM(B122:E122))</f>
        <v>#REF!</v>
      </c>
      <c r="I122" s="127" t="e">
        <f>SUM('Summary Data'!D72,'Summary Data'!D76,'Summary Data'!D80,'Summary Data'!D84)</f>
        <v>#REF!</v>
      </c>
    </row>
    <row r="123" spans="1:9" x14ac:dyDescent="0.25">
      <c r="A123" t="s">
        <v>147</v>
      </c>
      <c r="B123" s="127">
        <f>SUM('Summary Data'!H90,'Summary Data'!H96,'Summary Data'!H102,'Summary Data'!H109)</f>
        <v>0</v>
      </c>
      <c r="C123" s="127">
        <f>SUM('Summary Data'!L90,'Summary Data'!L96,'Summary Data'!L102,'Summary Data'!L109)</f>
        <v>0</v>
      </c>
      <c r="D123" s="127">
        <f>SUM('Summary Data'!P90,'Summary Data'!P96,'Summary Data'!P102,'Summary Data'!P109)</f>
        <v>0</v>
      </c>
      <c r="E123" s="127">
        <f>SUM('Summary Data'!T90,'Summary Data'!T96,'Summary Data'!T102,'Summary Data'!T109)</f>
        <v>0</v>
      </c>
      <c r="F123" s="127" t="e">
        <f t="shared" si="1"/>
        <v>#REF!</v>
      </c>
      <c r="I123" s="127" t="e">
        <f>SUM('Summary Data'!D90,'Summary Data'!D96,'Summary Data'!D102,'Summary Data'!D109)</f>
        <v>#REF!</v>
      </c>
    </row>
    <row r="125" spans="1:9" x14ac:dyDescent="0.25">
      <c r="A125" t="s">
        <v>151</v>
      </c>
      <c r="B125" s="127" t="s">
        <v>135</v>
      </c>
      <c r="C125" t="s">
        <v>136</v>
      </c>
      <c r="D125" t="s">
        <v>137</v>
      </c>
      <c r="E125" t="s">
        <v>138</v>
      </c>
      <c r="F125" t="s">
        <v>139</v>
      </c>
    </row>
    <row r="126" spans="1:9" x14ac:dyDescent="0.25">
      <c r="B126" s="126" t="e">
        <f>B121/I121</f>
        <v>#REF!</v>
      </c>
      <c r="C126" s="126" t="e">
        <f>C121/I121</f>
        <v>#REF!</v>
      </c>
      <c r="D126" s="126" t="e">
        <f>D121/I121</f>
        <v>#REF!</v>
      </c>
      <c r="E126" s="126" t="e">
        <f>E121/I121</f>
        <v>#REF!</v>
      </c>
      <c r="F126" s="126" t="e">
        <f>F121/I121</f>
        <v>#REF!</v>
      </c>
    </row>
    <row r="128" spans="1:9" x14ac:dyDescent="0.25">
      <c r="A128" t="s">
        <v>150</v>
      </c>
      <c r="B128" s="127" t="s">
        <v>135</v>
      </c>
      <c r="C128" t="s">
        <v>136</v>
      </c>
      <c r="D128" t="s">
        <v>137</v>
      </c>
      <c r="E128" t="s">
        <v>138</v>
      </c>
      <c r="F128" t="s">
        <v>139</v>
      </c>
    </row>
    <row r="129" spans="1:9" x14ac:dyDescent="0.25">
      <c r="B129" s="126" t="e">
        <f>B122/I122</f>
        <v>#REF!</v>
      </c>
      <c r="C129" s="126" t="e">
        <f>C122/I122</f>
        <v>#REF!</v>
      </c>
      <c r="D129" s="126" t="e">
        <f>D122/I122</f>
        <v>#REF!</v>
      </c>
      <c r="E129" s="126" t="e">
        <f>E122/I122</f>
        <v>#REF!</v>
      </c>
      <c r="F129" s="126" t="e">
        <f>F122/I122</f>
        <v>#REF!</v>
      </c>
    </row>
    <row r="131" spans="1:9" x14ac:dyDescent="0.25">
      <c r="A131" t="s">
        <v>152</v>
      </c>
      <c r="B131" s="127" t="s">
        <v>135</v>
      </c>
      <c r="C131" t="s">
        <v>136</v>
      </c>
      <c r="D131" t="s">
        <v>137</v>
      </c>
      <c r="E131" t="s">
        <v>138</v>
      </c>
      <c r="F131" t="s">
        <v>139</v>
      </c>
    </row>
    <row r="132" spans="1:9" x14ac:dyDescent="0.25">
      <c r="B132" s="126" t="e">
        <f>B123/I123</f>
        <v>#REF!</v>
      </c>
      <c r="C132" s="126" t="e">
        <f>C123/I123</f>
        <v>#REF!</v>
      </c>
      <c r="D132" s="126" t="e">
        <f>D123/I123</f>
        <v>#REF!</v>
      </c>
      <c r="E132" s="126" t="e">
        <f>E123/I123</f>
        <v>#REF!</v>
      </c>
      <c r="F132" s="126" t="e">
        <f>F123/I123</f>
        <v>#REF!</v>
      </c>
    </row>
    <row r="139" spans="1:9" x14ac:dyDescent="0.25">
      <c r="A139" t="s">
        <v>148</v>
      </c>
      <c r="B139" s="128"/>
    </row>
    <row r="140" spans="1:9" x14ac:dyDescent="0.25">
      <c r="A140" t="s">
        <v>134</v>
      </c>
      <c r="B140" s="127" t="s">
        <v>135</v>
      </c>
      <c r="C140" t="s">
        <v>136</v>
      </c>
      <c r="D140" t="s">
        <v>137</v>
      </c>
      <c r="E140" t="s">
        <v>138</v>
      </c>
      <c r="F140" t="s">
        <v>139</v>
      </c>
      <c r="I140" t="s">
        <v>3</v>
      </c>
    </row>
    <row r="141" spans="1:9" x14ac:dyDescent="0.25">
      <c r="A141" t="s">
        <v>145</v>
      </c>
      <c r="B141" s="128">
        <f>SUM('Summary Data'!I$12,'Summary Data'!I$19,'Summary Data'!I$26,'Summary Data'!I$33,'Summary Data'!I$40,'Summary Data'!I$47,'Summary Data'!I$54,'Summary Data'!I$61,'Summary Data'!I$68)</f>
        <v>0</v>
      </c>
      <c r="C141" s="128">
        <f>SUM('Summary Data'!M$12,'Summary Data'!M$19,'Summary Data'!M$26,'Summary Data'!M$33,'Summary Data'!M$40,'Summary Data'!M$47,'Summary Data'!M$54,'Summary Data'!M$61,'Summary Data'!M$68)</f>
        <v>0</v>
      </c>
      <c r="D141" s="128">
        <f>SUM('Summary Data'!Q$12,'Summary Data'!Q$19,'Summary Data'!Q$26,'Summary Data'!Q$33,'Summary Data'!Q$40,'Summary Data'!Q$47,'Summary Data'!Q$54,'Summary Data'!Q$61,'Summary Data'!Q$68)</f>
        <v>0</v>
      </c>
      <c r="E141" s="128">
        <f>SUM('Summary Data'!U$12,'Summary Data'!U$19,'Summary Data'!U$26,'Summary Data'!U$33,'Summary Data'!U$40,'Summary Data'!U$47,'Summary Data'!U$54,'Summary Data'!U$61,'Summary Data'!U$68)</f>
        <v>0</v>
      </c>
      <c r="F141" s="128" t="e">
        <f>I141-(SUM(B141:E141))</f>
        <v>#REF!</v>
      </c>
      <c r="G141" s="128"/>
      <c r="H141" s="128"/>
      <c r="I141" s="128" t="e">
        <f>SUM('Summary Data'!E$12,'Summary Data'!E$19,'Summary Data'!E$26,'Summary Data'!E$33,'Summary Data'!E$40,'Summary Data'!E$47,'Summary Data'!E$54,'Summary Data'!E$61,'Summary Data'!E$68)</f>
        <v>#REF!</v>
      </c>
    </row>
    <row r="142" spans="1:9" x14ac:dyDescent="0.25">
      <c r="A142" t="s">
        <v>146</v>
      </c>
      <c r="B142" s="128">
        <f>SUM('Summary Data'!I$72,'Summary Data'!I$76,'Summary Data'!I$80,'Summary Data'!I$84)</f>
        <v>0</v>
      </c>
      <c r="C142" s="128">
        <f>SUM('Summary Data'!M$72,'Summary Data'!M$76,'Summary Data'!M$80,'Summary Data'!M$84)</f>
        <v>0</v>
      </c>
      <c r="D142" s="128">
        <f>SUM('Summary Data'!Q$72,'Summary Data'!Q$76,'Summary Data'!Q$80,'Summary Data'!Q$84)</f>
        <v>0</v>
      </c>
      <c r="E142" s="128">
        <f>SUM('Summary Data'!U$72,'Summary Data'!U$76,'Summary Data'!U$80,'Summary Data'!U$84)</f>
        <v>0</v>
      </c>
      <c r="F142" s="128" t="e">
        <f t="shared" ref="F142:F143" si="2">I142-(SUM(B142:E142))</f>
        <v>#REF!</v>
      </c>
      <c r="G142" s="128"/>
      <c r="H142" s="128"/>
      <c r="I142" s="128" t="e">
        <f>SUM('Summary Data'!E$72,'Summary Data'!E$76,'Summary Data'!E$80,'Summary Data'!E$84)</f>
        <v>#REF!</v>
      </c>
    </row>
    <row r="143" spans="1:9" x14ac:dyDescent="0.25">
      <c r="A143" t="s">
        <v>147</v>
      </c>
      <c r="B143" s="128">
        <f>SUM('Summary Data'!I$90,'Summary Data'!I$96,'Summary Data'!I$102,'Summary Data'!I$109)</f>
        <v>0</v>
      </c>
      <c r="C143" s="128">
        <f>SUM('Summary Data'!M$90,'Summary Data'!M$96,'Summary Data'!M$102,'Summary Data'!M$109)</f>
        <v>0</v>
      </c>
      <c r="D143" s="128">
        <f>SUM('Summary Data'!Q$90,'Summary Data'!Q$96,'Summary Data'!Q$102,'Summary Data'!Q$109)</f>
        <v>0</v>
      </c>
      <c r="E143" s="128">
        <f>SUM('Summary Data'!U$90,'Summary Data'!U$96,'Summary Data'!U$102,'Summary Data'!U$109)</f>
        <v>0</v>
      </c>
      <c r="F143" s="128" t="e">
        <f t="shared" si="2"/>
        <v>#REF!</v>
      </c>
      <c r="G143" s="128"/>
      <c r="H143" s="128"/>
      <c r="I143" s="128" t="e">
        <f>SUM('Summary Data'!E$90,'Summary Data'!E$96,'Summary Data'!E$102,'Summary Data'!E$109)</f>
        <v>#REF!</v>
      </c>
    </row>
    <row r="147" spans="1:9" x14ac:dyDescent="0.25">
      <c r="A147" t="s">
        <v>149</v>
      </c>
      <c r="B147" s="128"/>
    </row>
    <row r="148" spans="1:9" x14ac:dyDescent="0.25">
      <c r="A148" t="s">
        <v>134</v>
      </c>
      <c r="B148" s="127" t="s">
        <v>135</v>
      </c>
      <c r="C148" t="s">
        <v>136</v>
      </c>
      <c r="D148" t="s">
        <v>137</v>
      </c>
      <c r="E148" t="s">
        <v>138</v>
      </c>
      <c r="F148" t="s">
        <v>139</v>
      </c>
      <c r="I148" t="s">
        <v>3</v>
      </c>
    </row>
    <row r="149" spans="1:9" x14ac:dyDescent="0.25">
      <c r="A149" t="s">
        <v>145</v>
      </c>
      <c r="B149" s="127">
        <f>SUM('Summary Data'!J$12,'Summary Data'!J$19,'Summary Data'!J$26,'Summary Data'!J$33,'Summary Data'!J$40,'Summary Data'!J$47,'Summary Data'!J$54,'Summary Data'!J$61,'Summary Data'!J$68)</f>
        <v>0</v>
      </c>
      <c r="C149" s="127">
        <f>SUM('Summary Data'!N$12,'Summary Data'!N$19,'Summary Data'!N$26,'Summary Data'!N$33,'Summary Data'!N$40,'Summary Data'!N$47,'Summary Data'!N$54,'Summary Data'!N$61,'Summary Data'!N$68)</f>
        <v>0</v>
      </c>
      <c r="D149" s="127">
        <f>SUM('Summary Data'!R$12,'Summary Data'!R$19,'Summary Data'!R$26,'Summary Data'!R$33,'Summary Data'!R$40,'Summary Data'!R$47,'Summary Data'!R$54,'Summary Data'!R$61,'Summary Data'!R$68)</f>
        <v>0</v>
      </c>
      <c r="E149" s="127">
        <f>SUM('Summary Data'!V$12,'Summary Data'!V$19,'Summary Data'!V$26,'Summary Data'!V$33,'Summary Data'!V$40,'Summary Data'!V$47,'Summary Data'!V$54,'Summary Data'!V$61,'Summary Data'!V$68)</f>
        <v>0</v>
      </c>
      <c r="F149" s="127" t="e">
        <f>I149-(SUM(B149:E149))</f>
        <v>#REF!</v>
      </c>
      <c r="G149" s="127"/>
      <c r="H149" s="127"/>
      <c r="I149" s="127" t="e">
        <f>SUM('Summary Data'!F$12,'Summary Data'!F$19,'Summary Data'!F$26,'Summary Data'!F$33,'Summary Data'!F$40,'Summary Data'!F$47,'Summary Data'!F$54,'Summary Data'!F$61,'Summary Data'!F$68)</f>
        <v>#REF!</v>
      </c>
    </row>
    <row r="150" spans="1:9" x14ac:dyDescent="0.25">
      <c r="A150" t="s">
        <v>146</v>
      </c>
      <c r="B150" s="127">
        <f>SUM('Summary Data'!J$72,'Summary Data'!J$76,'Summary Data'!J$80,'Summary Data'!J$84)</f>
        <v>0</v>
      </c>
      <c r="C150" s="127">
        <f>SUM('Summary Data'!N$72,'Summary Data'!N$76,'Summary Data'!N$80,'Summary Data'!N$84)</f>
        <v>0</v>
      </c>
      <c r="D150" s="127">
        <f>SUM('Summary Data'!R$72,'Summary Data'!R$76,'Summary Data'!R$80,'Summary Data'!R$84)</f>
        <v>0</v>
      </c>
      <c r="E150" s="127">
        <f>SUM('Summary Data'!V$72,'Summary Data'!V$76,'Summary Data'!V$80,'Summary Data'!V$84)</f>
        <v>0</v>
      </c>
      <c r="F150" s="127" t="e">
        <f t="shared" ref="F150:F151" si="3">I150-(SUM(B150:E150))</f>
        <v>#REF!</v>
      </c>
      <c r="G150" s="127"/>
      <c r="H150" s="127"/>
      <c r="I150" s="127" t="e">
        <f>SUM('Summary Data'!F$72,'Summary Data'!F$76,'Summary Data'!F$80,'Summary Data'!F$84)</f>
        <v>#REF!</v>
      </c>
    </row>
    <row r="151" spans="1:9" x14ac:dyDescent="0.25">
      <c r="A151" t="s">
        <v>147</v>
      </c>
      <c r="B151" s="127">
        <f>SUM('Summary Data'!J$90,'Summary Data'!J$96,'Summary Data'!J$102,'Summary Data'!J$109)</f>
        <v>0</v>
      </c>
      <c r="C151" s="127">
        <f>SUM('Summary Data'!N$90,'Summary Data'!N$96,'Summary Data'!N$102,'Summary Data'!N$109)</f>
        <v>0</v>
      </c>
      <c r="D151" s="127">
        <f>SUM('Summary Data'!R$90,'Summary Data'!R$96,'Summary Data'!R$102,'Summary Data'!R$109)</f>
        <v>0</v>
      </c>
      <c r="E151" s="127">
        <f>SUM('Summary Data'!V$90,'Summary Data'!V$96,'Summary Data'!V$102,'Summary Data'!V$109)</f>
        <v>0</v>
      </c>
      <c r="F151" s="127" t="e">
        <f t="shared" si="3"/>
        <v>#REF!</v>
      </c>
      <c r="G151" s="127"/>
      <c r="H151" s="127"/>
      <c r="I151" s="127" t="e">
        <f>SUM('Summary Data'!F$90,'Summary Data'!F$96,'Summary Data'!F$102,'Summary Data'!F$109)</f>
        <v>#REF!</v>
      </c>
    </row>
    <row r="156" spans="1:9" x14ac:dyDescent="0.25">
      <c r="B156" t="s">
        <v>156</v>
      </c>
    </row>
    <row r="157" spans="1:9" x14ac:dyDescent="0.25">
      <c r="A157" t="s">
        <v>153</v>
      </c>
      <c r="B157">
        <v>204</v>
      </c>
    </row>
    <row r="158" spans="1:9" x14ac:dyDescent="0.25">
      <c r="A158" t="s">
        <v>154</v>
      </c>
      <c r="B158">
        <v>143</v>
      </c>
    </row>
    <row r="159" spans="1:9" x14ac:dyDescent="0.25">
      <c r="A159" t="s">
        <v>155</v>
      </c>
      <c r="B159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Summary Data</vt:lpstr>
      <vt:lpstr>All Students</vt:lpstr>
      <vt:lpstr>ECE Only</vt:lpstr>
      <vt:lpstr>At Risk Only</vt:lpstr>
      <vt:lpstr>CEIS Only</vt:lpstr>
      <vt:lpstr>LEP Only</vt:lpstr>
      <vt:lpstr>Chart Data Page</vt:lpstr>
      <vt:lpstr>% of Total Absent Days</vt:lpstr>
      <vt:lpstr>% Total Absent Elementary</vt:lpstr>
      <vt:lpstr>% Total Absent MS</vt:lpstr>
      <vt:lpstr>% Total Absent HS</vt:lpstr>
      <vt:lpstr>Total Absent Days by Level</vt:lpstr>
      <vt:lpstr>Lost Seek Funding by Level</vt:lpstr>
      <vt:lpstr>Lost Instructional Hours by Lev</vt:lpstr>
      <vt:lpstr>Chronically Absent Students</vt:lpstr>
      <vt:lpstr>'All Students'!Print_Area</vt:lpstr>
      <vt:lpstr>'Summary Data'!Print_Area</vt:lpstr>
      <vt:lpstr>'All Students'!Print_Titles</vt:lpstr>
      <vt:lpstr>'At Risk Only'!Print_Titles</vt:lpstr>
      <vt:lpstr>'CEIS Only'!Print_Titles</vt:lpstr>
      <vt:lpstr>'ECE Only'!Print_Titles</vt:lpstr>
      <vt:lpstr>'LEP Only'!Print_Titles</vt:lpstr>
      <vt:lpstr>'Summary Data'!Print_Titles</vt:lpstr>
    </vt:vector>
  </TitlesOfParts>
  <Company>Oldham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Michael</dc:creator>
  <cp:lastModifiedBy>Booth, Roxann</cp:lastModifiedBy>
  <cp:lastPrinted>2017-09-11T20:14:33Z</cp:lastPrinted>
  <dcterms:created xsi:type="dcterms:W3CDTF">2015-04-27T19:59:55Z</dcterms:created>
  <dcterms:modified xsi:type="dcterms:W3CDTF">2017-12-08T16:00:03Z</dcterms:modified>
</cp:coreProperties>
</file>