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BDM\"/>
    </mc:Choice>
  </mc:AlternateContent>
  <bookViews>
    <workbookView xWindow="0" yWindow="0" windowWidth="20730" windowHeight="9405" tabRatio="804" firstSheet="1" activeTab="1"/>
  </bookViews>
  <sheets>
    <sheet name="Section 3 (Page 1)" sheetId="8" r:id="rId1"/>
    <sheet name="Section 4 (Page 2)" sheetId="1" r:id="rId2"/>
    <sheet name="Section 5 (Page 3)" sheetId="2" r:id="rId3"/>
    <sheet name="Section 6 (Page 4)" sheetId="3" r:id="rId4"/>
    <sheet name="Section 7 (Page 5)" sheetId="4" r:id="rId5"/>
    <sheet name="Section A (Page 6)" sheetId="5" r:id="rId6"/>
    <sheet name="Section B (Page 7)" sheetId="6" r:id="rId7"/>
    <sheet name="Certification (Page 8)" sheetId="9" r:id="rId8"/>
  </sheets>
  <definedNames>
    <definedName name="_xlnm.Print_Area" localSheetId="7">'Certification (Page 8)'!$A$1:$J$41</definedName>
    <definedName name="_xlnm.Print_Area" localSheetId="0">'Section 3 (Page 1)'!$A$1:$E$31</definedName>
    <definedName name="_xlnm.Print_Area" localSheetId="3">'Section 6 (Page 4)'!$A$1:$D$12</definedName>
    <definedName name="_xlnm.Print_Area" localSheetId="4">'Section 7 (Page 5)'!$A$1:$H$31</definedName>
    <definedName name="_xlnm.Print_Area" localSheetId="5">'Section A (Page 6)'!$A$1:$H$27</definedName>
    <definedName name="_xlnm.Print_Area" localSheetId="6">'Section B (Page 7)'!$A$1:$G$44</definedName>
  </definedNames>
  <calcPr calcId="152511"/>
</workbook>
</file>

<file path=xl/calcChain.xml><?xml version="1.0" encoding="utf-8"?>
<calcChain xmlns="http://schemas.openxmlformats.org/spreadsheetml/2006/main">
  <c r="F4" i="2" l="1"/>
  <c r="H30" i="1"/>
  <c r="H40" i="1" s="1"/>
  <c r="H43" i="1" s="1"/>
  <c r="H38" i="1"/>
  <c r="H31" i="2"/>
  <c r="H41" i="2" s="1"/>
  <c r="H44" i="2" s="1"/>
  <c r="H39" i="2"/>
  <c r="D9" i="3"/>
  <c r="D11" i="3"/>
  <c r="G14" i="5"/>
  <c r="H27" i="4"/>
  <c r="G24" i="5"/>
  <c r="H15" i="4"/>
  <c r="E11" i="8"/>
  <c r="D31" i="2"/>
  <c r="D41" i="2" s="1"/>
  <c r="D43" i="2" s="1"/>
  <c r="E38" i="1"/>
  <c r="E30" i="1"/>
  <c r="E40" i="1" s="1"/>
  <c r="E43" i="1" s="1"/>
  <c r="E4" i="1" l="1"/>
  <c r="G8" i="5"/>
  <c r="H9" i="4"/>
  <c r="H31" i="4"/>
  <c r="H17" i="4" s="1"/>
  <c r="G11" i="5"/>
  <c r="H12" i="4"/>
  <c r="H6" i="4" s="1"/>
  <c r="G5" i="2"/>
  <c r="G19" i="5" l="1"/>
  <c r="G26" i="5"/>
</calcChain>
</file>

<file path=xl/sharedStrings.xml><?xml version="1.0" encoding="utf-8"?>
<sst xmlns="http://schemas.openxmlformats.org/spreadsheetml/2006/main" count="250" uniqueCount="182">
  <si>
    <t>DISTRICT NAME</t>
  </si>
  <si>
    <t>Southgate Ind.</t>
  </si>
  <si>
    <t>TOTAL FUND 1 EXPENDITURES FROM DRAFT BUDGET (March)</t>
  </si>
  <si>
    <t>WORKING BUDGET (November)</t>
  </si>
  <si>
    <t>LESS EXPENDITURES FOR DISTRICT WIDE EXPENSES</t>
  </si>
  <si>
    <t xml:space="preserve">     (To include pay for extended employment and extra</t>
  </si>
  <si>
    <t xml:space="preserve">       duty for all employees as well as contingencies)</t>
  </si>
  <si>
    <t>AMOUNT TO BE ALLOCATED TO SCHOOLS (Fund 1)</t>
  </si>
  <si>
    <t>District</t>
  </si>
  <si>
    <t>School</t>
  </si>
  <si>
    <t>Southgate Public</t>
  </si>
  <si>
    <t>Enrollment</t>
  </si>
  <si>
    <t>95% District Avg Salary</t>
  </si>
  <si>
    <t>A</t>
  </si>
  <si>
    <t>B</t>
  </si>
  <si>
    <t>C</t>
  </si>
  <si>
    <t>D</t>
  </si>
  <si>
    <t>Certified</t>
  </si>
  <si>
    <t># Positions</t>
  </si>
  <si>
    <t>Total Salaries for</t>
  </si>
  <si>
    <t>Positions Assigned</t>
  </si>
  <si>
    <t>Total 185 Day</t>
  </si>
  <si>
    <t>Area</t>
  </si>
  <si>
    <t>Allocated by Board</t>
  </si>
  <si>
    <t>Allocated Positions</t>
  </si>
  <si>
    <t>by Council</t>
  </si>
  <si>
    <t>Salaries</t>
  </si>
  <si>
    <t>Filled</t>
  </si>
  <si>
    <t>New/Vacant</t>
  </si>
  <si>
    <t>All Positions</t>
  </si>
  <si>
    <t xml:space="preserve">   Primary School  </t>
  </si>
  <si>
    <t xml:space="preserve">   Grade 4</t>
  </si>
  <si>
    <t xml:space="preserve">   Grade 5</t>
  </si>
  <si>
    <t xml:space="preserve">   English</t>
  </si>
  <si>
    <t xml:space="preserve">   Social Studies</t>
  </si>
  <si>
    <t xml:space="preserve">   Math                </t>
  </si>
  <si>
    <t xml:space="preserve">   Science</t>
  </si>
  <si>
    <t xml:space="preserve"> </t>
  </si>
  <si>
    <t xml:space="preserve">   Foreign Language</t>
  </si>
  <si>
    <t xml:space="preserve">   Health</t>
  </si>
  <si>
    <t xml:space="preserve">   Physical Education</t>
  </si>
  <si>
    <t xml:space="preserve">   Art</t>
  </si>
  <si>
    <t xml:space="preserve">   Music</t>
  </si>
  <si>
    <t xml:space="preserve">   Agriculture</t>
  </si>
  <si>
    <t xml:space="preserve">   Business</t>
  </si>
  <si>
    <t xml:space="preserve">   Distributive Ed.</t>
  </si>
  <si>
    <t xml:space="preserve">   Industrial Ed.</t>
  </si>
  <si>
    <t xml:space="preserve">   Home Economics</t>
  </si>
  <si>
    <t xml:space="preserve">   Computer Literacy</t>
  </si>
  <si>
    <t xml:space="preserve">   Other</t>
  </si>
  <si>
    <t>Subtotal Teachers</t>
  </si>
  <si>
    <t xml:space="preserve">   Principal</t>
  </si>
  <si>
    <t xml:space="preserve">   Asst. Principal</t>
  </si>
  <si>
    <t xml:space="preserve">   Guidance Counsel</t>
  </si>
  <si>
    <t xml:space="preserve">   Media Specialists</t>
  </si>
  <si>
    <t xml:space="preserve">   Instructional Sup.</t>
  </si>
  <si>
    <t>Subtotal Admin's</t>
  </si>
  <si>
    <t>Grand Total</t>
  </si>
  <si>
    <t>Total Allocation</t>
  </si>
  <si>
    <t>Certified Staff</t>
  </si>
  <si>
    <t>95% District Avg Salary - Custodians</t>
  </si>
  <si>
    <t>95% District Avg Salary - Other Classified</t>
  </si>
  <si>
    <t>Classified</t>
  </si>
  <si>
    <t>Total</t>
  </si>
  <si>
    <t>Classified Staff</t>
  </si>
  <si>
    <t xml:space="preserve">   Office Manager</t>
  </si>
  <si>
    <t xml:space="preserve">   Secretary/Clerical</t>
  </si>
  <si>
    <t xml:space="preserve">   Aides</t>
  </si>
  <si>
    <t>Subtotal Classified</t>
  </si>
  <si>
    <t>Custodial Staff</t>
  </si>
  <si>
    <t>Subtotal Custodial</t>
  </si>
  <si>
    <t xml:space="preserve">DISTRICT NAME </t>
  </si>
  <si>
    <t>PROJECTED ENROLLMENT FOR MARCH ALLOCATION</t>
  </si>
  <si>
    <t>END OF SECOND MONTH ADA - NOVEMBER ALLOCATION</t>
  </si>
  <si>
    <t>3 1/2% OF SEEK BASE (.035 X BASE)        (March 2017)</t>
  </si>
  <si>
    <t>TOTAL ALLOCATED (ADA X 3 1/2% SEEK BASE)</t>
  </si>
  <si>
    <t>TO BE ALLOCATED TO SCHOOLS</t>
  </si>
  <si>
    <t>(See Section 3)</t>
  </si>
  <si>
    <t>LESS SECTION 4 ALLOCATION</t>
  </si>
  <si>
    <t>(Certified Staff)</t>
  </si>
  <si>
    <t>LESS SECTION 5 ALLOCATION</t>
  </si>
  <si>
    <t>(Classified Staff)</t>
  </si>
  <si>
    <t>LESS SECTION 6 ALLOCATION</t>
  </si>
  <si>
    <t>(Supplies, Materials, Travel, and Equipment)</t>
  </si>
  <si>
    <t>BALANCE</t>
  </si>
  <si>
    <t>(To Be Distributed Under Section 7)</t>
  </si>
  <si>
    <t>SECTION 7 - PER PUPIL</t>
  </si>
  <si>
    <t>(Per Pupil Amount =</t>
  </si>
  <si>
    <t>)</t>
  </si>
  <si>
    <t>(Enrollment/ADA =</t>
  </si>
  <si>
    <t>SECTION 7 - BASED ON SCHOOL NEEDS</t>
  </si>
  <si>
    <t>TOTAL "OTHER AVAILABLE FUNDS"</t>
  </si>
  <si>
    <t>DISTRICT</t>
  </si>
  <si>
    <t>SCHOOL</t>
  </si>
  <si>
    <t>REVENUES</t>
  </si>
  <si>
    <r>
      <t xml:space="preserve">SECTION 4 ALLOCATION </t>
    </r>
    <r>
      <rPr>
        <sz val="10"/>
        <rFont val="Arial"/>
        <family val="2"/>
      </rPr>
      <t>(Page 2)</t>
    </r>
  </si>
  <si>
    <t>CERTIFIED SALARIES</t>
  </si>
  <si>
    <r>
      <t>SECTION 5 ALLOCATION</t>
    </r>
    <r>
      <rPr>
        <sz val="10"/>
        <rFont val="Arial"/>
        <family val="2"/>
      </rPr>
      <t xml:space="preserve"> (Page 3)</t>
    </r>
  </si>
  <si>
    <t>CLASSIFIED SALARIES</t>
  </si>
  <si>
    <r>
      <t>SECTION 6 ALLOCATION</t>
    </r>
    <r>
      <rPr>
        <sz val="10"/>
        <rFont val="Arial"/>
        <family val="2"/>
      </rPr>
      <t xml:space="preserve"> (Page 4)</t>
    </r>
  </si>
  <si>
    <t>$139.34 X ENROLLMENT</t>
  </si>
  <si>
    <r>
      <t>SECTION 7 ALLOCATION</t>
    </r>
    <r>
      <rPr>
        <sz val="10"/>
        <rFont val="Arial"/>
        <family val="2"/>
      </rPr>
      <t xml:space="preserve"> (Page 5)</t>
    </r>
  </si>
  <si>
    <t>PER PUPIL ALLOCATION</t>
  </si>
  <si>
    <t>TOTAL SECTION 7 ALLOCATION</t>
  </si>
  <si>
    <t>TOTAL FUND 1 ALLOCATION</t>
  </si>
  <si>
    <t>SECTION 9 ALLOCATION (FUND 2)</t>
  </si>
  <si>
    <t>65% PROFESSIONAL DEVELOPMENT</t>
  </si>
  <si>
    <t>GRAND TOTAL ALLOCATION</t>
  </si>
  <si>
    <t>EXPENDITURES</t>
  </si>
  <si>
    <t>CODE</t>
  </si>
  <si>
    <t>DESCRIPTION</t>
  </si>
  <si>
    <t>BUDGETED</t>
  </si>
  <si>
    <t>Certified Salaries</t>
  </si>
  <si>
    <t>Principals</t>
  </si>
  <si>
    <t>Assistant Principals</t>
  </si>
  <si>
    <t>Guidance Counselors</t>
  </si>
  <si>
    <t>Media Specialists</t>
  </si>
  <si>
    <t>Teachers</t>
  </si>
  <si>
    <t>Other Certified Staff</t>
  </si>
  <si>
    <t>0130</t>
  </si>
  <si>
    <t>Office Managers</t>
  </si>
  <si>
    <t>Secretaries</t>
  </si>
  <si>
    <t>Clerks</t>
  </si>
  <si>
    <t>Aides</t>
  </si>
  <si>
    <t>Custodians</t>
  </si>
  <si>
    <t>0330</t>
  </si>
  <si>
    <t>Other Professional Services</t>
  </si>
  <si>
    <t>0420</t>
  </si>
  <si>
    <t>Cleaning Services</t>
  </si>
  <si>
    <t>0430</t>
  </si>
  <si>
    <t>Repairs &amp; Maintenance</t>
  </si>
  <si>
    <t>0440</t>
  </si>
  <si>
    <t>Rentals</t>
  </si>
  <si>
    <t>0530</t>
  </si>
  <si>
    <t>Communications</t>
  </si>
  <si>
    <t>0540</t>
  </si>
  <si>
    <t>Advertising</t>
  </si>
  <si>
    <t>0550</t>
  </si>
  <si>
    <t>Printing and Binding</t>
  </si>
  <si>
    <t>0580</t>
  </si>
  <si>
    <t>Travel</t>
  </si>
  <si>
    <t>0610</t>
  </si>
  <si>
    <t>General Supplies (Instructional)</t>
  </si>
  <si>
    <t>0630</t>
  </si>
  <si>
    <t>Food</t>
  </si>
  <si>
    <t>0640</t>
  </si>
  <si>
    <t>Books &amp; Periodicals</t>
  </si>
  <si>
    <t>0670</t>
  </si>
  <si>
    <t>Student Activities</t>
  </si>
  <si>
    <t>0690</t>
  </si>
  <si>
    <t>Other Supplies &amp; Materials</t>
  </si>
  <si>
    <t>Furniture &amp; Fixtures</t>
  </si>
  <si>
    <t>Computers &amp; Related</t>
  </si>
  <si>
    <t>Other Instructional Equipment</t>
  </si>
  <si>
    <t>Dues, Registration &amp; Other Fees</t>
  </si>
  <si>
    <t>Contingency</t>
  </si>
  <si>
    <t>Open House, Orientation, Parent Meetings</t>
  </si>
  <si>
    <t>Instructional Field Trips</t>
  </si>
  <si>
    <t>Other Student Travel</t>
  </si>
  <si>
    <t>Other Miscellaneous Expenditures</t>
  </si>
  <si>
    <t>GRAND TOTAL EXPENDITURES</t>
  </si>
  <si>
    <t>District Name</t>
  </si>
  <si>
    <t>Section 4</t>
  </si>
  <si>
    <t>Section 5</t>
  </si>
  <si>
    <t>Section 6</t>
  </si>
  <si>
    <t>Section 7</t>
  </si>
  <si>
    <t>Section 9*</t>
  </si>
  <si>
    <t>School Name</t>
  </si>
  <si>
    <t>Certified Staff Allocation</t>
  </si>
  <si>
    <t>Classified Staff Allocation</t>
  </si>
  <si>
    <t>Instructional Materials Allocation</t>
  </si>
  <si>
    <t>Mar/Nov Per Pupil Amount</t>
  </si>
  <si>
    <t>Allocation    of Balance</t>
  </si>
  <si>
    <t>Total     Fund 1    Allocation</t>
  </si>
  <si>
    <t>Professional Development Fund 2</t>
  </si>
  <si>
    <t>TOTALS BY CATEGORY</t>
  </si>
  <si>
    <t>TOTAL AMOUNT AVAILABLE FOR ALLOCATION</t>
  </si>
  <si>
    <t>THIS REPORT INDICATES: (Circle)</t>
  </si>
  <si>
    <t>March Allocation</t>
  </si>
  <si>
    <t>2nd Month Allocation/November</t>
  </si>
  <si>
    <t>* Section 9 monies come from Fund 2.</t>
  </si>
  <si>
    <t>GUIDANCE COUNSELOR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</si>
</sst>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000"/>
    <numFmt numFmtId="165" formatCode="&quot;$&quot;#,##0.00"/>
    <numFmt numFmtId="166" formatCode="&quot;$&quot;#,##0"/>
    <numFmt numFmtId="167" formatCode="_(&quot;$&quot;* #,##0_);_(&quot;$&quot;* \(#,##0\);_(&quot;$&quot;* &quot;-&quot;??_);_(@_)"/>
  </numFmts>
  <fonts count="17" x14ac:knownFonts="1"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8"/>
      </patternFill>
    </fill>
    <fill>
      <patternFill patternType="solid">
        <fgColor indexed="65"/>
        <bgColor indexed="64"/>
      </patternFill>
    </fill>
    <fill>
      <patternFill patternType="lightTrellis"/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44" fontId="16" fillId="0" borderId="0" applyFont="0" applyFill="0" applyBorder="0" applyAlignment="0" applyProtection="0"/>
  </cellStyleXfs>
  <cellXfs count="246">
    <xf numFmtId="0" fontId="0" fillId="0" borderId="0" xfId="0"/>
    <xf numFmtId="0" fontId="2" fillId="0" borderId="0" xfId="0" applyFont="1"/>
    <xf numFmtId="0" fontId="0" fillId="0" borderId="0" xfId="0" applyBorder="1"/>
    <xf numFmtId="0" fontId="3" fillId="0" borderId="0" xfId="0" applyFont="1" applyBorder="1"/>
    <xf numFmtId="0" fontId="4" fillId="0" borderId="0" xfId="0" applyFont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8" fontId="5" fillId="0" borderId="1" xfId="0" applyNumberFormat="1" applyFont="1" applyBorder="1" applyAlignment="1">
      <alignment horizontal="center"/>
    </xf>
    <xf numFmtId="0" fontId="5" fillId="0" borderId="0" xfId="0" applyFont="1" applyBorder="1"/>
    <xf numFmtId="0" fontId="7" fillId="2" borderId="0" xfId="0" applyFont="1" applyFill="1" applyBorder="1"/>
    <xf numFmtId="0" fontId="1" fillId="0" borderId="0" xfId="0" applyFont="1" applyBorder="1"/>
    <xf numFmtId="0" fontId="4" fillId="0" borderId="0" xfId="0" applyFont="1"/>
    <xf numFmtId="0" fontId="3" fillId="0" borderId="0" xfId="0" applyFont="1"/>
    <xf numFmtId="0" fontId="0" fillId="0" borderId="0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4" fillId="0" borderId="4" xfId="0" applyFont="1" applyBorder="1"/>
    <xf numFmtId="0" fontId="0" fillId="0" borderId="6" xfId="0" applyBorder="1"/>
    <xf numFmtId="164" fontId="4" fillId="0" borderId="0" xfId="0" quotePrefix="1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quotePrefix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/>
    <xf numFmtId="0" fontId="4" fillId="0" borderId="2" xfId="0" applyFont="1" applyBorder="1"/>
    <xf numFmtId="164" fontId="4" fillId="0" borderId="0" xfId="0" applyNumberFormat="1" applyFont="1" applyBorder="1" applyAlignment="1">
      <alignment horizontal="center"/>
    </xf>
    <xf numFmtId="0" fontId="0" fillId="0" borderId="7" xfId="0" applyBorder="1"/>
    <xf numFmtId="0" fontId="9" fillId="0" borderId="8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8" xfId="0" applyBorder="1"/>
    <xf numFmtId="0" fontId="8" fillId="0" borderId="0" xfId="0" applyFont="1" applyBorder="1" applyAlignment="1">
      <alignment horizontal="left"/>
    </xf>
    <xf numFmtId="0" fontId="10" fillId="0" borderId="4" xfId="0" applyFont="1" applyBorder="1"/>
    <xf numFmtId="0" fontId="10" fillId="0" borderId="5" xfId="0" applyFont="1" applyBorder="1"/>
    <xf numFmtId="0" fontId="4" fillId="0" borderId="5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0" fontId="4" fillId="0" borderId="6" xfId="0" applyFont="1" applyBorder="1"/>
    <xf numFmtId="0" fontId="4" fillId="0" borderId="3" xfId="0" applyFont="1" applyBorder="1"/>
    <xf numFmtId="165" fontId="0" fillId="0" borderId="0" xfId="0" applyNumberFormat="1" applyBorder="1" applyAlignment="1">
      <alignment horizontal="center"/>
    </xf>
    <xf numFmtId="165" fontId="0" fillId="0" borderId="0" xfId="0" quotePrefix="1" applyNumberForma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5" fontId="1" fillId="0" borderId="0" xfId="0" quotePrefix="1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165" fontId="4" fillId="0" borderId="8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5" fillId="0" borderId="16" xfId="0" applyFont="1" applyBorder="1"/>
    <xf numFmtId="0" fontId="4" fillId="0" borderId="11" xfId="0" applyFont="1" applyBorder="1" applyAlignment="1">
      <alignment horizontal="center"/>
    </xf>
    <xf numFmtId="0" fontId="4" fillId="0" borderId="11" xfId="0" applyFont="1" applyBorder="1"/>
    <xf numFmtId="0" fontId="4" fillId="0" borderId="14" xfId="0" applyFont="1" applyBorder="1"/>
    <xf numFmtId="0" fontId="4" fillId="0" borderId="15" xfId="0" applyFont="1" applyBorder="1"/>
    <xf numFmtId="0" fontId="4" fillId="3" borderId="0" xfId="0" applyFont="1" applyFill="1" applyBorder="1"/>
    <xf numFmtId="0" fontId="5" fillId="0" borderId="11" xfId="0" applyFont="1" applyBorder="1" applyAlignment="1" applyProtection="1">
      <alignment horizontal="left"/>
    </xf>
    <xf numFmtId="0" fontId="4" fillId="4" borderId="15" xfId="0" applyFont="1" applyFill="1" applyBorder="1"/>
    <xf numFmtId="0" fontId="5" fillId="4" borderId="11" xfId="0" applyFont="1" applyFill="1" applyBorder="1" applyAlignment="1" applyProtection="1">
      <alignment horizontal="left"/>
    </xf>
    <xf numFmtId="0" fontId="4" fillId="4" borderId="11" xfId="0" applyFont="1" applyFill="1" applyBorder="1"/>
    <xf numFmtId="0" fontId="5" fillId="4" borderId="11" xfId="0" applyFont="1" applyFill="1" applyBorder="1"/>
    <xf numFmtId="0" fontId="5" fillId="0" borderId="15" xfId="0" applyFont="1" applyBorder="1"/>
    <xf numFmtId="0" fontId="4" fillId="0" borderId="16" xfId="0" applyFont="1" applyBorder="1"/>
    <xf numFmtId="0" fontId="6" fillId="0" borderId="1" xfId="0" applyFont="1" applyBorder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0" xfId="1" applyBorder="1" applyAlignment="1" applyProtection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/>
    <xf numFmtId="0" fontId="5" fillId="0" borderId="19" xfId="0" applyFont="1" applyBorder="1" applyAlignment="1">
      <alignment horizontal="center"/>
    </xf>
    <xf numFmtId="0" fontId="5" fillId="0" borderId="12" xfId="0" applyFont="1" applyBorder="1" applyAlignment="1" applyProtection="1">
      <alignment horizontal="center" wrapText="1"/>
    </xf>
    <xf numFmtId="0" fontId="5" fillId="0" borderId="20" xfId="0" applyFont="1" applyBorder="1" applyAlignment="1" applyProtection="1">
      <alignment horizont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3" fillId="0" borderId="23" xfId="0" applyFont="1" applyBorder="1"/>
    <xf numFmtId="0" fontId="14" fillId="0" borderId="0" xfId="0" applyFont="1" applyBorder="1"/>
    <xf numFmtId="0" fontId="14" fillId="0" borderId="24" xfId="0" applyFont="1" applyBorder="1"/>
    <xf numFmtId="0" fontId="13" fillId="0" borderId="0" xfId="0" applyFont="1"/>
    <xf numFmtId="0" fontId="14" fillId="0" borderId="23" xfId="0" applyFont="1" applyBorder="1"/>
    <xf numFmtId="0" fontId="14" fillId="0" borderId="0" xfId="0" applyFont="1"/>
    <xf numFmtId="0" fontId="4" fillId="0" borderId="23" xfId="0" applyFont="1" applyBorder="1"/>
    <xf numFmtId="0" fontId="11" fillId="0" borderId="0" xfId="1" applyBorder="1" applyAlignment="1" applyProtection="1">
      <alignment horizontal="left"/>
    </xf>
    <xf numFmtId="0" fontId="5" fillId="0" borderId="15" xfId="0" applyFont="1" applyBorder="1" applyAlignment="1" applyProtection="1">
      <alignment horizontal="left"/>
    </xf>
    <xf numFmtId="0" fontId="5" fillId="4" borderId="15" xfId="0" quotePrefix="1" applyFont="1" applyFill="1" applyBorder="1" applyAlignment="1" applyProtection="1">
      <alignment horizontal="left"/>
    </xf>
    <xf numFmtId="0" fontId="5" fillId="4" borderId="15" xfId="0" applyFont="1" applyFill="1" applyBorder="1" applyAlignment="1" applyProtection="1">
      <alignment horizontal="left"/>
    </xf>
    <xf numFmtId="0" fontId="5" fillId="0" borderId="11" xfId="0" applyFont="1" applyBorder="1"/>
    <xf numFmtId="0" fontId="5" fillId="0" borderId="0" xfId="0" applyFont="1" applyBorder="1" applyAlignment="1">
      <alignment horizontal="right"/>
    </xf>
    <xf numFmtId="0" fontId="6" fillId="0" borderId="0" xfId="0" applyFont="1" applyBorder="1" applyAlignment="1"/>
    <xf numFmtId="165" fontId="5" fillId="0" borderId="2" xfId="0" applyNumberFormat="1" applyFont="1" applyBorder="1" applyAlignment="1">
      <alignment horizontal="center"/>
    </xf>
    <xf numFmtId="0" fontId="5" fillId="0" borderId="2" xfId="0" applyFont="1" applyBorder="1"/>
    <xf numFmtId="0" fontId="13" fillId="0" borderId="0" xfId="0" applyFont="1" applyBorder="1"/>
    <xf numFmtId="0" fontId="13" fillId="0" borderId="27" xfId="0" applyFont="1" applyBorder="1"/>
    <xf numFmtId="0" fontId="4" fillId="0" borderId="28" xfId="0" applyFont="1" applyBorder="1"/>
    <xf numFmtId="0" fontId="4" fillId="0" borderId="1" xfId="0" applyFont="1" applyBorder="1"/>
    <xf numFmtId="6" fontId="5" fillId="0" borderId="2" xfId="0" applyNumberFormat="1" applyFont="1" applyBorder="1"/>
    <xf numFmtId="6" fontId="5" fillId="0" borderId="1" xfId="0" applyNumberFormat="1" applyFont="1" applyBorder="1"/>
    <xf numFmtId="0" fontId="4" fillId="0" borderId="0" xfId="0" applyFont="1" applyBorder="1"/>
    <xf numFmtId="166" fontId="6" fillId="0" borderId="1" xfId="0" applyNumberFormat="1" applyFont="1" applyBorder="1"/>
    <xf numFmtId="166" fontId="5" fillId="0" borderId="2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/>
    <xf numFmtId="0" fontId="0" fillId="0" borderId="0" xfId="0" applyAlignment="1"/>
    <xf numFmtId="0" fontId="5" fillId="0" borderId="0" xfId="0" applyFont="1" applyBorder="1" applyAlignment="1">
      <alignment horizontal="left"/>
    </xf>
    <xf numFmtId="0" fontId="0" fillId="0" borderId="0" xfId="0" applyBorder="1" applyAlignment="1"/>
    <xf numFmtId="0" fontId="4" fillId="0" borderId="0" xfId="0" applyFont="1" applyBorder="1" applyAlignment="1"/>
    <xf numFmtId="0" fontId="1" fillId="0" borderId="0" xfId="0" applyFont="1" applyBorder="1" applyAlignment="1">
      <alignment horizontal="left"/>
    </xf>
    <xf numFmtId="0" fontId="1" fillId="0" borderId="0" xfId="0" quotePrefix="1" applyFont="1" applyBorder="1" applyAlignment="1">
      <alignment horizontal="left"/>
    </xf>
    <xf numFmtId="0" fontId="1" fillId="0" borderId="7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1" xfId="0" applyFont="1" applyBorder="1" applyAlignment="1">
      <alignment horizontal="center"/>
    </xf>
    <xf numFmtId="0" fontId="1" fillId="0" borderId="14" xfId="0" quotePrefix="1" applyFont="1" applyBorder="1" applyAlignment="1">
      <alignment horizontal="centerContinuous"/>
    </xf>
    <xf numFmtId="0" fontId="1" fillId="0" borderId="15" xfId="0" applyFont="1" applyBorder="1" applyAlignment="1">
      <alignment horizontal="centerContinuous"/>
    </xf>
    <xf numFmtId="0" fontId="1" fillId="0" borderId="16" xfId="0" applyFont="1" applyBorder="1" applyAlignment="1">
      <alignment horizontal="center"/>
    </xf>
    <xf numFmtId="0" fontId="1" fillId="0" borderId="0" xfId="0" applyFont="1"/>
    <xf numFmtId="0" fontId="1" fillId="0" borderId="12" xfId="0" applyFont="1" applyBorder="1" applyAlignment="1">
      <alignment horizontal="centerContinuous"/>
    </xf>
    <xf numFmtId="0" fontId="1" fillId="0" borderId="13" xfId="0" applyFont="1" applyBorder="1" applyAlignment="1">
      <alignment horizontal="centerContinuous"/>
    </xf>
    <xf numFmtId="0" fontId="1" fillId="0" borderId="14" xfId="0" quotePrefix="1" applyFont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15" xfId="0" applyFont="1" applyBorder="1" applyAlignment="1">
      <alignment horizontal="center"/>
    </xf>
    <xf numFmtId="165" fontId="5" fillId="0" borderId="1" xfId="0" applyNumberFormat="1" applyFont="1" applyBorder="1"/>
    <xf numFmtId="0" fontId="5" fillId="0" borderId="0" xfId="0" applyFont="1" applyAlignment="1">
      <alignment horizontal="left"/>
    </xf>
    <xf numFmtId="165" fontId="6" fillId="0" borderId="0" xfId="0" applyNumberFormat="1" applyFont="1" applyAlignment="1">
      <alignment horizontal="center"/>
    </xf>
    <xf numFmtId="0" fontId="6" fillId="2" borderId="0" xfId="0" applyFont="1" applyFill="1" applyBorder="1"/>
    <xf numFmtId="6" fontId="5" fillId="0" borderId="1" xfId="0" applyNumberFormat="1" applyFont="1" applyBorder="1" applyAlignment="1"/>
    <xf numFmtId="0" fontId="5" fillId="0" borderId="26" xfId="0" applyFont="1" applyBorder="1" applyAlignment="1">
      <alignment horizontal="right"/>
    </xf>
    <xf numFmtId="165" fontId="6" fillId="0" borderId="2" xfId="0" applyNumberFormat="1" applyFont="1" applyBorder="1" applyAlignment="1">
      <alignment horizontal="center"/>
    </xf>
    <xf numFmtId="166" fontId="6" fillId="0" borderId="2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165" fontId="6" fillId="0" borderId="8" xfId="0" applyNumberFormat="1" applyFont="1" applyBorder="1" applyAlignment="1">
      <alignment horizontal="center"/>
    </xf>
    <xf numFmtId="166" fontId="6" fillId="0" borderId="10" xfId="0" applyNumberFormat="1" applyFont="1" applyBorder="1" applyAlignment="1">
      <alignment horizontal="center"/>
    </xf>
    <xf numFmtId="0" fontId="6" fillId="0" borderId="0" xfId="0" applyFont="1" applyAlignment="1">
      <alignment vertical="center" wrapText="1"/>
    </xf>
    <xf numFmtId="165" fontId="1" fillId="0" borderId="9" xfId="0" applyNumberFormat="1" applyFont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/>
    </xf>
    <xf numFmtId="165" fontId="1" fillId="0" borderId="7" xfId="0" applyNumberFormat="1" applyFont="1" applyBorder="1" applyAlignment="1">
      <alignment horizontal="center" vertical="center"/>
    </xf>
    <xf numFmtId="165" fontId="1" fillId="0" borderId="21" xfId="0" applyNumberFormat="1" applyFont="1" applyBorder="1" applyAlignment="1">
      <alignment horizontal="center" vertical="center"/>
    </xf>
    <xf numFmtId="165" fontId="1" fillId="0" borderId="9" xfId="0" applyNumberFormat="1" applyFont="1" applyBorder="1" applyAlignment="1" applyProtection="1">
      <alignment horizontal="left" vertical="center"/>
    </xf>
    <xf numFmtId="165" fontId="1" fillId="0" borderId="11" xfId="0" applyNumberFormat="1" applyFont="1" applyBorder="1" applyAlignment="1" applyProtection="1">
      <alignment horizontal="left" vertical="center"/>
    </xf>
    <xf numFmtId="0" fontId="1" fillId="4" borderId="11" xfId="0" applyFont="1" applyFill="1" applyBorder="1" applyAlignment="1">
      <alignment vertical="center"/>
    </xf>
    <xf numFmtId="165" fontId="1" fillId="0" borderId="11" xfId="0" applyNumberFormat="1" applyFont="1" applyBorder="1" applyAlignment="1" applyProtection="1">
      <alignment horizontal="center" vertical="center"/>
    </xf>
    <xf numFmtId="165" fontId="1" fillId="0" borderId="7" xfId="0" applyNumberFormat="1" applyFont="1" applyBorder="1" applyAlignment="1" applyProtection="1">
      <alignment horizontal="center" vertical="center"/>
    </xf>
    <xf numFmtId="165" fontId="1" fillId="0" borderId="21" xfId="0" applyNumberFormat="1" applyFont="1" applyBorder="1" applyAlignment="1" applyProtection="1">
      <alignment horizontal="center" vertical="center"/>
    </xf>
    <xf numFmtId="165" fontId="1" fillId="0" borderId="16" xfId="0" applyNumberFormat="1" applyFont="1" applyBorder="1" applyAlignment="1">
      <alignment horizontal="center" vertical="center"/>
    </xf>
    <xf numFmtId="0" fontId="1" fillId="4" borderId="22" xfId="0" applyFont="1" applyFill="1" applyBorder="1" applyAlignment="1">
      <alignment vertical="center"/>
    </xf>
    <xf numFmtId="0" fontId="6" fillId="0" borderId="0" xfId="0" applyFont="1" applyBorder="1"/>
    <xf numFmtId="0" fontId="1" fillId="0" borderId="24" xfId="0" applyFont="1" applyBorder="1"/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 applyProtection="1">
      <alignment horizontal="centerContinuous"/>
    </xf>
    <xf numFmtId="0" fontId="1" fillId="0" borderId="1" xfId="0" applyFont="1" applyBorder="1"/>
    <xf numFmtId="0" fontId="1" fillId="0" borderId="1" xfId="0" applyFont="1" applyBorder="1" applyAlignment="1" applyProtection="1">
      <alignment horizontal="left"/>
    </xf>
    <xf numFmtId="0" fontId="1" fillId="0" borderId="25" xfId="0" applyFont="1" applyBorder="1"/>
    <xf numFmtId="167" fontId="5" fillId="0" borderId="0" xfId="2" applyNumberFormat="1" applyFont="1"/>
    <xf numFmtId="166" fontId="4" fillId="0" borderId="0" xfId="0" applyNumberFormat="1" applyFont="1" applyBorder="1" applyAlignment="1">
      <alignment horizontal="center"/>
    </xf>
    <xf numFmtId="166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2" xfId="0" applyFont="1" applyBorder="1" applyAlignment="1"/>
    <xf numFmtId="0" fontId="0" fillId="0" borderId="2" xfId="0" applyBorder="1" applyAlignment="1"/>
    <xf numFmtId="0" fontId="5" fillId="0" borderId="8" xfId="0" applyFont="1" applyBorder="1" applyAlignment="1"/>
    <xf numFmtId="0" fontId="0" fillId="0" borderId="8" xfId="0" applyBorder="1" applyAlignment="1"/>
    <xf numFmtId="6" fontId="4" fillId="0" borderId="8" xfId="0" applyNumberFormat="1" applyFont="1" applyBorder="1" applyAlignment="1"/>
    <xf numFmtId="0" fontId="4" fillId="0" borderId="8" xfId="0" applyFont="1" applyBorder="1" applyAlignment="1"/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0" xfId="0" applyFont="1" applyAlignment="1"/>
    <xf numFmtId="0" fontId="5" fillId="0" borderId="12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16" xfId="0" applyFont="1" applyBorder="1" applyAlignment="1"/>
    <xf numFmtId="0" fontId="5" fillId="0" borderId="14" xfId="0" applyFont="1" applyBorder="1" applyAlignment="1"/>
    <xf numFmtId="0" fontId="5" fillId="0" borderId="11" xfId="0" applyFont="1" applyBorder="1" applyAlignment="1"/>
    <xf numFmtId="0" fontId="0" fillId="0" borderId="11" xfId="0" applyBorder="1" applyAlignment="1"/>
    <xf numFmtId="0" fontId="6" fillId="4" borderId="11" xfId="0" applyFont="1" applyFill="1" applyBorder="1" applyAlignment="1"/>
    <xf numFmtId="0" fontId="5" fillId="0" borderId="12" xfId="0" applyFont="1" applyBorder="1" applyAlignment="1"/>
    <xf numFmtId="0" fontId="0" fillId="0" borderId="29" xfId="0" applyBorder="1" applyAlignment="1"/>
    <xf numFmtId="0" fontId="0" fillId="0" borderId="13" xfId="0" applyBorder="1" applyAlignment="1"/>
    <xf numFmtId="0" fontId="5" fillId="0" borderId="7" xfId="0" applyFont="1" applyBorder="1" applyAlignment="1"/>
    <xf numFmtId="0" fontId="5" fillId="0" borderId="9" xfId="0" applyFont="1" applyBorder="1" applyAlignment="1"/>
    <xf numFmtId="0" fontId="5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5" fillId="0" borderId="6" xfId="0" applyFont="1" applyBorder="1" applyAlignment="1"/>
    <xf numFmtId="0" fontId="5" fillId="0" borderId="3" xfId="0" applyFont="1" applyBorder="1" applyAlignment="1"/>
    <xf numFmtId="0" fontId="1" fillId="0" borderId="7" xfId="0" applyFont="1" applyBorder="1" applyAlignment="1">
      <alignment horizontal="center"/>
    </xf>
    <xf numFmtId="0" fontId="0" fillId="0" borderId="9" xfId="0" applyBorder="1" applyAlignment="1"/>
    <xf numFmtId="0" fontId="0" fillId="0" borderId="0" xfId="0" applyAlignment="1"/>
    <xf numFmtId="0" fontId="0" fillId="0" borderId="3" xfId="0" applyBorder="1" applyAlignment="1"/>
    <xf numFmtId="0" fontId="4" fillId="0" borderId="7" xfId="0" applyFont="1" applyBorder="1" applyAlignment="1"/>
    <xf numFmtId="0" fontId="4" fillId="0" borderId="9" xfId="0" applyFont="1" applyBorder="1" applyAlignment="1"/>
    <xf numFmtId="0" fontId="5" fillId="0" borderId="7" xfId="0" applyFont="1" applyBorder="1" applyAlignment="1" applyProtection="1"/>
    <xf numFmtId="0" fontId="5" fillId="0" borderId="8" xfId="0" applyFont="1" applyBorder="1" applyAlignment="1" applyProtection="1"/>
    <xf numFmtId="0" fontId="5" fillId="0" borderId="9" xfId="0" applyFont="1" applyBorder="1" applyAlignment="1" applyProtection="1"/>
    <xf numFmtId="0" fontId="5" fillId="4" borderId="12" xfId="0" quotePrefix="1" applyFont="1" applyFill="1" applyBorder="1" applyAlignment="1" applyProtection="1"/>
    <xf numFmtId="0" fontId="5" fillId="4" borderId="7" xfId="0" applyFont="1" applyFill="1" applyBorder="1" applyAlignment="1" applyProtection="1"/>
    <xf numFmtId="0" fontId="5" fillId="4" borderId="8" xfId="0" applyFont="1" applyFill="1" applyBorder="1" applyAlignment="1" applyProtection="1"/>
    <xf numFmtId="0" fontId="5" fillId="4" borderId="9" xfId="0" applyFont="1" applyFill="1" applyBorder="1" applyAlignment="1" applyProtection="1"/>
    <xf numFmtId="0" fontId="5" fillId="4" borderId="7" xfId="0" applyFont="1" applyFill="1" applyBorder="1" applyAlignment="1"/>
    <xf numFmtId="0" fontId="5" fillId="4" borderId="8" xfId="0" applyFont="1" applyFill="1" applyBorder="1" applyAlignment="1"/>
    <xf numFmtId="0" fontId="5" fillId="4" borderId="9" xfId="0" applyFont="1" applyFill="1" applyBorder="1" applyAlignment="1"/>
    <xf numFmtId="0" fontId="5" fillId="4" borderId="12" xfId="0" applyFont="1" applyFill="1" applyBorder="1" applyAlignment="1" applyProtection="1"/>
    <xf numFmtId="0" fontId="4" fillId="0" borderId="12" xfId="0" applyFont="1" applyBorder="1" applyAlignment="1"/>
    <xf numFmtId="0" fontId="0" fillId="0" borderId="6" xfId="0" applyBorder="1" applyAlignment="1"/>
    <xf numFmtId="0" fontId="0" fillId="0" borderId="16" xfId="0" applyBorder="1" applyAlignment="1"/>
    <xf numFmtId="0" fontId="5" fillId="0" borderId="29" xfId="0" applyFont="1" applyBorder="1" applyAlignment="1"/>
    <xf numFmtId="0" fontId="5" fillId="0" borderId="13" xfId="0" applyFont="1" applyBorder="1" applyAlignment="1"/>
    <xf numFmtId="0" fontId="4" fillId="4" borderId="7" xfId="0" applyFont="1" applyFill="1" applyBorder="1" applyAlignment="1"/>
    <xf numFmtId="0" fontId="4" fillId="4" borderId="9" xfId="0" applyFont="1" applyFill="1" applyBorder="1" applyAlignment="1"/>
    <xf numFmtId="0" fontId="5" fillId="0" borderId="0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Border="1" applyAlignment="1"/>
    <xf numFmtId="0" fontId="4" fillId="0" borderId="0" xfId="0" applyFont="1" applyBorder="1" applyAlignme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/>
    <xf numFmtId="0" fontId="1" fillId="0" borderId="0" xfId="0" quotePrefix="1" applyFont="1" applyBorder="1" applyAlignment="1">
      <alignment horizontal="left"/>
    </xf>
    <xf numFmtId="0" fontId="1" fillId="0" borderId="29" xfId="0" applyFont="1" applyBorder="1" applyAlignment="1"/>
    <xf numFmtId="0" fontId="1" fillId="0" borderId="2" xfId="0" applyFont="1" applyBorder="1" applyAlignment="1"/>
    <xf numFmtId="0" fontId="5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2" xfId="0" applyFont="1" applyBorder="1" applyAlignment="1"/>
    <xf numFmtId="0" fontId="2" fillId="0" borderId="0" xfId="0" applyFont="1" applyBorder="1" applyAlignment="1"/>
    <xf numFmtId="0" fontId="15" fillId="0" borderId="0" xfId="0" applyFont="1" applyAlignment="1"/>
    <xf numFmtId="0" fontId="6" fillId="0" borderId="0" xfId="0" applyFont="1" applyBorder="1" applyAlignment="1" applyProtection="1">
      <alignment horizontal="left"/>
    </xf>
    <xf numFmtId="0" fontId="5" fillId="0" borderId="23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4" fillId="0" borderId="30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1" fillId="0" borderId="30" xfId="0" applyFont="1" applyBorder="1" applyAlignment="1" applyProtection="1">
      <alignment vertical="center"/>
    </xf>
    <xf numFmtId="0" fontId="1" fillId="0" borderId="8" xfId="0" applyFont="1" applyBorder="1" applyAlignment="1" applyProtection="1">
      <alignment vertical="center"/>
    </xf>
    <xf numFmtId="0" fontId="5" fillId="0" borderId="3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5" fillId="0" borderId="18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5" fillId="0" borderId="23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5" fillId="0" borderId="32" xfId="0" applyFont="1" applyBorder="1" applyAlignment="1"/>
    <xf numFmtId="0" fontId="5" fillId="0" borderId="33" xfId="0" applyFont="1" applyBorder="1" applyAlignment="1"/>
    <xf numFmtId="0" fontId="0" fillId="0" borderId="31" xfId="0" applyBorder="1" applyAlignment="1"/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showGridLines="0" workbookViewId="0">
      <selection activeCell="E16" sqref="E16"/>
    </sheetView>
  </sheetViews>
  <sheetFormatPr defaultColWidth="9.140625" defaultRowHeight="20.25" x14ac:dyDescent="0.3"/>
  <cols>
    <col min="1" max="1" width="19.42578125" style="1" customWidth="1"/>
    <col min="2" max="2" width="36.28515625" style="1" customWidth="1"/>
    <col min="3" max="3" width="15.5703125" style="1" customWidth="1"/>
    <col min="4" max="4" width="3.5703125" style="1" customWidth="1"/>
    <col min="5" max="5" width="18.7109375" style="1" customWidth="1"/>
    <col min="6" max="16384" width="9.140625" style="1"/>
  </cols>
  <sheetData>
    <row r="1" spans="1:5" s="5" customFormat="1" ht="16.5" thickBot="1" x14ac:dyDescent="0.3">
      <c r="A1" s="5" t="s">
        <v>0</v>
      </c>
      <c r="B1" s="65" t="s">
        <v>1</v>
      </c>
    </row>
    <row r="2" spans="1:5" s="5" customFormat="1" ht="15.75" x14ac:dyDescent="0.25"/>
    <row r="3" spans="1:5" s="5" customFormat="1" ht="15.75" x14ac:dyDescent="0.25"/>
    <row r="4" spans="1:5" customFormat="1" ht="12.75" x14ac:dyDescent="0.2"/>
    <row r="5" spans="1:5" customFormat="1" ht="12.75" x14ac:dyDescent="0.2"/>
    <row r="6" spans="1:5" customFormat="1" ht="12.75" x14ac:dyDescent="0.2"/>
    <row r="7" spans="1:5" customFormat="1" ht="12.75" x14ac:dyDescent="0.2"/>
    <row r="8" spans="1:5" s="5" customFormat="1" ht="16.5" thickBot="1" x14ac:dyDescent="0.3">
      <c r="A8" s="158" t="s">
        <v>2</v>
      </c>
      <c r="B8" s="159"/>
      <c r="C8" s="159"/>
      <c r="D8" s="104"/>
      <c r="E8" s="98">
        <v>2638566.7000000002</v>
      </c>
    </row>
    <row r="9" spans="1:5" s="5" customFormat="1" ht="15.75" x14ac:dyDescent="0.25">
      <c r="A9" s="158" t="s">
        <v>3</v>
      </c>
      <c r="B9" s="158"/>
      <c r="C9" s="158"/>
    </row>
    <row r="10" spans="1:5" s="5" customFormat="1" ht="15.75" x14ac:dyDescent="0.25"/>
    <row r="11" spans="1:5" s="5" customFormat="1" ht="16.5" thickBot="1" x14ac:dyDescent="0.3">
      <c r="A11" s="5" t="s">
        <v>4</v>
      </c>
      <c r="C11"/>
      <c r="D11"/>
      <c r="E11" s="98">
        <f>SUM(E8-E16)</f>
        <v>1954079.77</v>
      </c>
    </row>
    <row r="12" spans="1:5" s="5" customFormat="1" ht="15.75" x14ac:dyDescent="0.25">
      <c r="A12" s="5" t="s">
        <v>5</v>
      </c>
    </row>
    <row r="13" spans="1:5" s="5" customFormat="1" ht="15.75" x14ac:dyDescent="0.25">
      <c r="A13" s="5" t="s">
        <v>6</v>
      </c>
    </row>
    <row r="14" spans="1:5" s="5" customFormat="1" ht="15.75" x14ac:dyDescent="0.25"/>
    <row r="15" spans="1:5" s="5" customFormat="1" ht="15.75" x14ac:dyDescent="0.25"/>
    <row r="16" spans="1:5" s="5" customFormat="1" ht="16.5" thickBot="1" x14ac:dyDescent="0.3">
      <c r="A16" s="5" t="s">
        <v>7</v>
      </c>
      <c r="C16"/>
      <c r="D16"/>
      <c r="E16" s="98">
        <v>684486.93</v>
      </c>
    </row>
    <row r="17" spans="2:2" s="5" customFormat="1" ht="15.75" x14ac:dyDescent="0.25"/>
    <row r="18" spans="2:2" s="5" customFormat="1" ht="15.75" x14ac:dyDescent="0.25"/>
    <row r="19" spans="2:2" s="5" customFormat="1" ht="15.75" x14ac:dyDescent="0.25"/>
    <row r="20" spans="2:2" s="5" customFormat="1" ht="15.75" x14ac:dyDescent="0.25"/>
    <row r="21" spans="2:2" s="5" customFormat="1" ht="15.75" x14ac:dyDescent="0.25"/>
    <row r="29" spans="2:2" x14ac:dyDescent="0.3">
      <c r="B29" s="66"/>
    </row>
    <row r="30" spans="2:2" x14ac:dyDescent="0.3">
      <c r="B30" s="67"/>
    </row>
    <row r="31" spans="2:2" x14ac:dyDescent="0.3">
      <c r="B31" s="68"/>
    </row>
  </sheetData>
  <mergeCells count="2">
    <mergeCell ref="A8:C8"/>
    <mergeCell ref="A9:C9"/>
  </mergeCells>
  <phoneticPr fontId="0" type="noConversion"/>
  <printOptions horizontalCentered="1"/>
  <pageMargins left="0.25" right="0.25" top="1.75" bottom="0.5" header="0.5" footer="0.25"/>
  <pageSetup orientation="portrait" r:id="rId1"/>
  <headerFooter alignWithMargins="0">
    <oddHeader>&amp;C&amp;"Arial,Bold"&amp;16 702 KAR 3:246
SECTION 3
2007-08</oddHeader>
    <oddFooter>&amp;L&amp;8KDE - ODSS
sbdm&amp;C&amp;12Page 1&amp;R&amp;8 01/16/07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showGridLines="0" tabSelected="1" workbookViewId="0">
      <selection activeCell="E10" sqref="E10"/>
    </sheetView>
  </sheetViews>
  <sheetFormatPr defaultColWidth="9.140625" defaultRowHeight="15.75" x14ac:dyDescent="0.25"/>
  <cols>
    <col min="1" max="1" width="9.28515625" style="5" customWidth="1"/>
    <col min="2" max="3" width="3.5703125" style="5" customWidth="1"/>
    <col min="4" max="4" width="9.85546875" style="5" customWidth="1"/>
    <col min="5" max="5" width="10.28515625" style="12" customWidth="1"/>
    <col min="6" max="6" width="10.7109375" style="12" customWidth="1"/>
    <col min="7" max="7" width="0.85546875" style="12" customWidth="1"/>
    <col min="8" max="8" width="10.28515625" style="12" customWidth="1"/>
    <col min="9" max="9" width="10.7109375" style="12" customWidth="1"/>
    <col min="10" max="10" width="0.85546875" style="12" customWidth="1"/>
    <col min="11" max="11" width="10.28515625" style="12" customWidth="1"/>
    <col min="12" max="12" width="10.7109375" style="12" customWidth="1"/>
    <col min="13" max="13" width="13.28515625" style="12" customWidth="1"/>
    <col min="14" max="16384" width="9.140625" style="12"/>
  </cols>
  <sheetData>
    <row r="1" spans="1:13" ht="23.25" customHeight="1" x14ac:dyDescent="0.25">
      <c r="A1" s="5" t="s">
        <v>8</v>
      </c>
      <c r="B1" s="160" t="s">
        <v>1</v>
      </c>
      <c r="C1" s="161"/>
      <c r="D1" s="161"/>
      <c r="E1" s="161"/>
      <c r="F1" s="161"/>
      <c r="G1" s="161"/>
      <c r="H1" s="161"/>
    </row>
    <row r="2" spans="1:13" ht="23.25" customHeight="1" x14ac:dyDescent="0.25">
      <c r="A2" s="5" t="s">
        <v>9</v>
      </c>
      <c r="B2" s="160" t="s">
        <v>10</v>
      </c>
      <c r="C2" s="161"/>
      <c r="D2" s="161"/>
      <c r="E2" s="161"/>
      <c r="F2" s="161"/>
      <c r="G2" s="161"/>
      <c r="H2" s="161"/>
    </row>
    <row r="3" spans="1:13" ht="23.25" customHeight="1" x14ac:dyDescent="0.25">
      <c r="A3" s="168" t="s">
        <v>11</v>
      </c>
      <c r="B3" s="168"/>
      <c r="C3" s="162">
        <v>158</v>
      </c>
      <c r="D3" s="163"/>
      <c r="E3" s="163"/>
      <c r="F3" s="163"/>
      <c r="G3" s="163"/>
      <c r="H3" s="163"/>
    </row>
    <row r="4" spans="1:13" ht="23.25" customHeight="1" x14ac:dyDescent="0.25">
      <c r="A4" s="168" t="s">
        <v>12</v>
      </c>
      <c r="B4" s="168"/>
      <c r="C4" s="168"/>
      <c r="D4" s="168"/>
      <c r="E4" s="164">
        <f t="shared" ref="E4" si="0">SUM(H43/E43)*0.95</f>
        <v>47139.638242894056</v>
      </c>
      <c r="F4" s="165"/>
      <c r="G4" s="163"/>
      <c r="H4" s="163"/>
    </row>
    <row r="5" spans="1:13" ht="15" x14ac:dyDescent="0.2">
      <c r="A5" s="6"/>
      <c r="B5" s="6"/>
      <c r="C5" s="6"/>
      <c r="D5" s="6"/>
    </row>
    <row r="6" spans="1:13" ht="15" x14ac:dyDescent="0.2">
      <c r="A6" s="6"/>
      <c r="B6" s="6"/>
      <c r="C6" s="6"/>
      <c r="D6" s="6"/>
      <c r="E6" s="110" t="s">
        <v>13</v>
      </c>
      <c r="F6" s="111"/>
      <c r="H6" s="110" t="s">
        <v>14</v>
      </c>
      <c r="I6" s="111"/>
      <c r="K6" s="110" t="s">
        <v>15</v>
      </c>
      <c r="L6" s="111"/>
      <c r="M6" s="112" t="s">
        <v>16</v>
      </c>
    </row>
    <row r="7" spans="1:13" x14ac:dyDescent="0.25">
      <c r="A7" s="169" t="s">
        <v>17</v>
      </c>
      <c r="B7" s="170"/>
      <c r="C7" s="170"/>
      <c r="D7" s="167"/>
      <c r="E7" s="166" t="s">
        <v>18</v>
      </c>
      <c r="F7" s="167"/>
      <c r="H7" s="166" t="s">
        <v>19</v>
      </c>
      <c r="I7" s="167"/>
      <c r="K7" s="166" t="s">
        <v>20</v>
      </c>
      <c r="L7" s="167"/>
      <c r="M7" s="113" t="s">
        <v>21</v>
      </c>
    </row>
    <row r="8" spans="1:13" x14ac:dyDescent="0.25">
      <c r="A8" s="183" t="s">
        <v>22</v>
      </c>
      <c r="B8" s="184"/>
      <c r="C8" s="184"/>
      <c r="D8" s="185"/>
      <c r="E8" s="171" t="s">
        <v>23</v>
      </c>
      <c r="F8" s="172"/>
      <c r="H8" s="171" t="s">
        <v>24</v>
      </c>
      <c r="I8" s="172"/>
      <c r="K8" s="171" t="s">
        <v>25</v>
      </c>
      <c r="L8" s="172"/>
      <c r="M8" s="114" t="s">
        <v>26</v>
      </c>
    </row>
    <row r="9" spans="1:13" x14ac:dyDescent="0.25">
      <c r="A9" s="186"/>
      <c r="B9" s="160"/>
      <c r="C9" s="160"/>
      <c r="D9" s="187"/>
      <c r="E9" s="53" t="s">
        <v>27</v>
      </c>
      <c r="F9" s="54" t="s">
        <v>28</v>
      </c>
      <c r="H9" s="53" t="s">
        <v>27</v>
      </c>
      <c r="I9" s="54" t="s">
        <v>28</v>
      </c>
      <c r="K9" s="53" t="s">
        <v>27</v>
      </c>
      <c r="L9" s="54" t="s">
        <v>28</v>
      </c>
      <c r="M9" s="115" t="s">
        <v>29</v>
      </c>
    </row>
    <row r="10" spans="1:13" x14ac:dyDescent="0.25">
      <c r="A10" s="178" t="s">
        <v>30</v>
      </c>
      <c r="B10" s="179"/>
      <c r="C10" s="179"/>
      <c r="D10" s="180"/>
      <c r="E10" s="55">
        <v>3.61</v>
      </c>
      <c r="F10" s="55"/>
      <c r="G10" s="57"/>
      <c r="H10" s="56">
        <v>176295</v>
      </c>
      <c r="I10" s="56"/>
      <c r="J10" s="57"/>
      <c r="K10" s="56"/>
      <c r="L10" s="56"/>
      <c r="M10" s="55"/>
    </row>
    <row r="11" spans="1:13" x14ac:dyDescent="0.25">
      <c r="A11" s="181" t="s">
        <v>31</v>
      </c>
      <c r="B11" s="162"/>
      <c r="C11" s="162"/>
      <c r="D11" s="182"/>
      <c r="E11" s="54">
        <v>1</v>
      </c>
      <c r="F11" s="54"/>
      <c r="G11" s="57"/>
      <c r="H11" s="54">
        <v>52217</v>
      </c>
      <c r="I11" s="54"/>
      <c r="J11" s="57"/>
      <c r="K11" s="54"/>
      <c r="L11" s="54"/>
      <c r="M11" s="54"/>
    </row>
    <row r="12" spans="1:13" x14ac:dyDescent="0.25">
      <c r="A12" s="178" t="s">
        <v>32</v>
      </c>
      <c r="B12" s="179"/>
      <c r="C12" s="179"/>
      <c r="D12" s="180"/>
      <c r="E12" s="56"/>
      <c r="F12" s="56"/>
      <c r="G12" s="57"/>
      <c r="H12" s="56"/>
      <c r="I12" s="56"/>
      <c r="J12" s="57"/>
      <c r="K12" s="56"/>
      <c r="L12" s="56"/>
      <c r="M12" s="56"/>
    </row>
    <row r="13" spans="1:13" x14ac:dyDescent="0.25">
      <c r="A13" s="181" t="s">
        <v>33</v>
      </c>
      <c r="B13" s="162"/>
      <c r="C13" s="162"/>
      <c r="D13" s="182"/>
      <c r="E13" s="54">
        <v>1</v>
      </c>
      <c r="F13" s="54"/>
      <c r="G13" s="57"/>
      <c r="H13" s="54">
        <v>53805</v>
      </c>
      <c r="I13" s="54"/>
      <c r="J13" s="57"/>
      <c r="K13" s="54"/>
      <c r="L13" s="54"/>
      <c r="M13" s="54"/>
    </row>
    <row r="14" spans="1:13" x14ac:dyDescent="0.25">
      <c r="A14" s="178" t="s">
        <v>34</v>
      </c>
      <c r="B14" s="179"/>
      <c r="C14" s="179"/>
      <c r="D14" s="180"/>
      <c r="E14" s="56">
        <v>1</v>
      </c>
      <c r="F14" s="56"/>
      <c r="G14" s="57"/>
      <c r="H14" s="56">
        <v>44882</v>
      </c>
      <c r="I14" s="56"/>
      <c r="J14" s="57"/>
      <c r="K14" s="56"/>
      <c r="L14" s="56"/>
      <c r="M14" s="56"/>
    </row>
    <row r="15" spans="1:13" x14ac:dyDescent="0.25">
      <c r="A15" s="181" t="s">
        <v>35</v>
      </c>
      <c r="B15" s="162"/>
      <c r="C15" s="162"/>
      <c r="D15" s="182"/>
      <c r="E15" s="54">
        <v>1</v>
      </c>
      <c r="F15" s="54"/>
      <c r="G15" s="57"/>
      <c r="H15" s="54">
        <v>37145</v>
      </c>
      <c r="I15" s="54"/>
      <c r="J15" s="57"/>
      <c r="K15" s="54"/>
      <c r="L15" s="54"/>
      <c r="M15" s="54"/>
    </row>
    <row r="16" spans="1:13" x14ac:dyDescent="0.25">
      <c r="A16" s="175" t="s">
        <v>36</v>
      </c>
      <c r="B16" s="176"/>
      <c r="C16" s="176"/>
      <c r="D16" s="176"/>
      <c r="E16" s="56" t="s">
        <v>37</v>
      </c>
      <c r="F16" s="56"/>
      <c r="G16" s="57"/>
      <c r="H16" s="56" t="s">
        <v>37</v>
      </c>
      <c r="I16" s="56"/>
      <c r="J16" s="57"/>
      <c r="K16" s="56"/>
      <c r="L16" s="56"/>
      <c r="M16" s="56"/>
    </row>
    <row r="17" spans="1:13" x14ac:dyDescent="0.25">
      <c r="A17" s="175" t="s">
        <v>38</v>
      </c>
      <c r="B17" s="175"/>
      <c r="C17" s="175"/>
      <c r="D17" s="175"/>
      <c r="E17" s="54"/>
      <c r="F17" s="54"/>
      <c r="G17" s="57"/>
      <c r="H17" s="54"/>
      <c r="I17" s="54"/>
      <c r="J17" s="57"/>
      <c r="K17" s="54"/>
      <c r="L17" s="54"/>
      <c r="M17" s="54"/>
    </row>
    <row r="18" spans="1:13" x14ac:dyDescent="0.25">
      <c r="A18" s="175" t="s">
        <v>39</v>
      </c>
      <c r="B18" s="176"/>
      <c r="C18" s="176"/>
      <c r="D18" s="176"/>
      <c r="E18" s="56"/>
      <c r="F18" s="56"/>
      <c r="G18" s="57"/>
      <c r="H18" s="56"/>
      <c r="I18" s="56"/>
      <c r="J18" s="57"/>
      <c r="K18" s="56"/>
      <c r="L18" s="56"/>
      <c r="M18" s="56"/>
    </row>
    <row r="19" spans="1:13" x14ac:dyDescent="0.25">
      <c r="A19" s="175" t="s">
        <v>40</v>
      </c>
      <c r="B19" s="175"/>
      <c r="C19" s="175"/>
      <c r="D19" s="175"/>
      <c r="E19" s="54" t="s">
        <v>37</v>
      </c>
      <c r="F19" s="54"/>
      <c r="G19" s="57"/>
      <c r="H19" s="54" t="s">
        <v>37</v>
      </c>
      <c r="I19" s="54"/>
      <c r="J19" s="57"/>
      <c r="K19" s="54"/>
      <c r="L19" s="54"/>
      <c r="M19" s="54"/>
    </row>
    <row r="20" spans="1:13" x14ac:dyDescent="0.25">
      <c r="A20" s="175" t="s">
        <v>41</v>
      </c>
      <c r="B20" s="176"/>
      <c r="C20" s="176"/>
      <c r="D20" s="176"/>
      <c r="E20" s="56">
        <v>0.5</v>
      </c>
      <c r="F20" s="56"/>
      <c r="G20" s="57"/>
      <c r="H20" s="56">
        <v>22610</v>
      </c>
      <c r="I20" s="56"/>
      <c r="J20" s="57"/>
      <c r="K20" s="56"/>
      <c r="L20" s="56"/>
      <c r="M20" s="56"/>
    </row>
    <row r="21" spans="1:13" x14ac:dyDescent="0.25">
      <c r="A21" s="175" t="s">
        <v>42</v>
      </c>
      <c r="B21" s="175"/>
      <c r="C21" s="175"/>
      <c r="D21" s="175"/>
      <c r="E21" s="54">
        <v>0.9</v>
      </c>
      <c r="F21" s="54"/>
      <c r="G21" s="57"/>
      <c r="H21" s="54">
        <v>47192</v>
      </c>
      <c r="I21" s="54"/>
      <c r="J21" s="57"/>
      <c r="K21" s="54"/>
      <c r="L21" s="54"/>
      <c r="M21" s="54"/>
    </row>
    <row r="22" spans="1:13" x14ac:dyDescent="0.25">
      <c r="A22" s="175" t="s">
        <v>43</v>
      </c>
      <c r="B22" s="176"/>
      <c r="C22" s="176"/>
      <c r="D22" s="176"/>
      <c r="E22" s="56"/>
      <c r="F22" s="56"/>
      <c r="G22" s="57"/>
      <c r="H22" s="56"/>
      <c r="I22" s="56"/>
      <c r="J22" s="57"/>
      <c r="K22" s="56"/>
      <c r="L22" s="56"/>
      <c r="M22" s="56"/>
    </row>
    <row r="23" spans="1:13" x14ac:dyDescent="0.25">
      <c r="A23" s="175" t="s">
        <v>44</v>
      </c>
      <c r="B23" s="175"/>
      <c r="C23" s="175"/>
      <c r="D23" s="175"/>
      <c r="E23" s="54"/>
      <c r="F23" s="54"/>
      <c r="G23" s="57"/>
      <c r="H23" s="54"/>
      <c r="I23" s="54"/>
      <c r="J23" s="57"/>
      <c r="K23" s="54"/>
      <c r="L23" s="54"/>
      <c r="M23" s="54"/>
    </row>
    <row r="24" spans="1:13" x14ac:dyDescent="0.25">
      <c r="A24" s="175" t="s">
        <v>45</v>
      </c>
      <c r="B24" s="176"/>
      <c r="C24" s="176"/>
      <c r="D24" s="176"/>
      <c r="E24" s="56"/>
      <c r="F24" s="56"/>
      <c r="G24" s="57"/>
      <c r="H24" s="56"/>
      <c r="I24" s="56"/>
      <c r="J24" s="57"/>
      <c r="K24" s="56"/>
      <c r="L24" s="56"/>
      <c r="M24" s="56"/>
    </row>
    <row r="25" spans="1:13" x14ac:dyDescent="0.25">
      <c r="A25" s="175" t="s">
        <v>46</v>
      </c>
      <c r="B25" s="175"/>
      <c r="C25" s="175"/>
      <c r="D25" s="175"/>
      <c r="E25" s="54"/>
      <c r="F25" s="54"/>
      <c r="G25" s="57"/>
      <c r="H25" s="54"/>
      <c r="I25" s="54"/>
      <c r="J25" s="57"/>
      <c r="K25" s="54"/>
      <c r="L25" s="54"/>
      <c r="M25" s="54"/>
    </row>
    <row r="26" spans="1:13" x14ac:dyDescent="0.25">
      <c r="A26" s="175" t="s">
        <v>47</v>
      </c>
      <c r="B26" s="176"/>
      <c r="C26" s="176"/>
      <c r="D26" s="176"/>
      <c r="E26" s="56"/>
      <c r="F26" s="56"/>
      <c r="G26" s="57"/>
      <c r="H26" s="56"/>
      <c r="I26" s="56"/>
      <c r="J26" s="57"/>
      <c r="K26" s="56"/>
      <c r="L26" s="56"/>
      <c r="M26" s="56"/>
    </row>
    <row r="27" spans="1:13" x14ac:dyDescent="0.25">
      <c r="A27" s="175" t="s">
        <v>48</v>
      </c>
      <c r="B27" s="175"/>
      <c r="C27" s="175"/>
      <c r="D27" s="175"/>
      <c r="E27" s="54"/>
      <c r="F27" s="54"/>
      <c r="G27" s="57"/>
      <c r="H27" s="54"/>
      <c r="I27" s="54"/>
      <c r="J27" s="57"/>
      <c r="K27" s="54"/>
      <c r="L27" s="54"/>
      <c r="M27" s="54"/>
    </row>
    <row r="28" spans="1:13" x14ac:dyDescent="0.25">
      <c r="A28" s="175" t="s">
        <v>49</v>
      </c>
      <c r="B28" s="175"/>
      <c r="C28" s="175"/>
      <c r="D28" s="175"/>
      <c r="E28" s="54">
        <v>1</v>
      </c>
      <c r="F28" s="54"/>
      <c r="G28" s="57">
        <v>52657</v>
      </c>
      <c r="H28" s="54">
        <v>52657</v>
      </c>
      <c r="I28" s="54"/>
      <c r="J28" s="57"/>
      <c r="K28" s="54"/>
      <c r="L28" s="54"/>
      <c r="M28" s="54"/>
    </row>
    <row r="29" spans="1:13" ht="9" customHeight="1" x14ac:dyDescent="0.2">
      <c r="A29" s="177"/>
      <c r="B29" s="177"/>
      <c r="C29" s="177"/>
      <c r="D29" s="177"/>
      <c r="E29" s="59"/>
      <c r="F29" s="59"/>
      <c r="G29" s="57"/>
      <c r="H29" s="59"/>
      <c r="I29" s="59"/>
      <c r="J29" s="57"/>
      <c r="K29" s="59"/>
      <c r="L29" s="59"/>
      <c r="M29" s="59"/>
    </row>
    <row r="30" spans="1:13" x14ac:dyDescent="0.25">
      <c r="A30" s="175" t="s">
        <v>50</v>
      </c>
      <c r="B30" s="175"/>
      <c r="C30" s="175"/>
      <c r="D30" s="175"/>
      <c r="E30" s="54">
        <f>SUM(E10:E28)</f>
        <v>10.01</v>
      </c>
      <c r="F30" s="54"/>
      <c r="G30" s="57"/>
      <c r="H30" s="54">
        <f>SUM(H10:H28)</f>
        <v>486803</v>
      </c>
      <c r="I30" s="54"/>
      <c r="J30" s="57"/>
      <c r="K30" s="54"/>
      <c r="L30" s="54"/>
      <c r="M30" s="54"/>
    </row>
    <row r="31" spans="1:13" ht="9" customHeight="1" x14ac:dyDescent="0.2">
      <c r="A31" s="177"/>
      <c r="B31" s="177"/>
      <c r="C31" s="177"/>
      <c r="D31" s="177"/>
      <c r="E31" s="61"/>
      <c r="F31" s="61"/>
      <c r="G31" s="57"/>
      <c r="H31" s="61"/>
      <c r="I31" s="61"/>
      <c r="J31" s="57"/>
      <c r="K31" s="61"/>
      <c r="L31" s="61"/>
      <c r="M31" s="61"/>
    </row>
    <row r="32" spans="1:13" x14ac:dyDescent="0.25">
      <c r="A32" s="175" t="s">
        <v>51</v>
      </c>
      <c r="B32" s="176"/>
      <c r="C32" s="176"/>
      <c r="D32" s="176"/>
      <c r="E32" s="56">
        <v>1</v>
      </c>
      <c r="F32" s="56"/>
      <c r="G32" s="57"/>
      <c r="H32" s="56">
        <v>58911</v>
      </c>
      <c r="I32" s="56"/>
      <c r="J32" s="57"/>
      <c r="K32" s="56"/>
      <c r="L32" s="56"/>
      <c r="M32" s="56"/>
    </row>
    <row r="33" spans="1:13" x14ac:dyDescent="0.25">
      <c r="A33" s="175" t="s">
        <v>52</v>
      </c>
      <c r="B33" s="175"/>
      <c r="C33" s="175"/>
      <c r="D33" s="175"/>
      <c r="E33" s="54"/>
      <c r="F33" s="54"/>
      <c r="G33" s="57"/>
      <c r="H33" s="54"/>
      <c r="I33" s="54"/>
      <c r="J33" s="57"/>
      <c r="K33" s="54"/>
      <c r="L33" s="54"/>
      <c r="M33" s="54"/>
    </row>
    <row r="34" spans="1:13" x14ac:dyDescent="0.25">
      <c r="A34" s="175" t="s">
        <v>53</v>
      </c>
      <c r="B34" s="176"/>
      <c r="C34" s="176"/>
      <c r="D34" s="176"/>
      <c r="E34" s="56"/>
      <c r="F34" s="56"/>
      <c r="G34" s="57"/>
      <c r="H34" s="56"/>
      <c r="I34" s="56"/>
      <c r="J34" s="57"/>
      <c r="K34" s="56"/>
      <c r="L34" s="56"/>
      <c r="M34" s="56"/>
    </row>
    <row r="35" spans="1:13" x14ac:dyDescent="0.25">
      <c r="A35" s="175" t="s">
        <v>54</v>
      </c>
      <c r="B35" s="175"/>
      <c r="C35" s="175"/>
      <c r="D35" s="175"/>
      <c r="E35" s="54">
        <v>0.6</v>
      </c>
      <c r="F35" s="54"/>
      <c r="G35" s="57"/>
      <c r="H35" s="54">
        <v>30382</v>
      </c>
      <c r="I35" s="54"/>
      <c r="J35" s="57"/>
      <c r="K35" s="54"/>
      <c r="L35" s="54"/>
      <c r="M35" s="54"/>
    </row>
    <row r="36" spans="1:13" x14ac:dyDescent="0.25">
      <c r="A36" s="175" t="s">
        <v>55</v>
      </c>
      <c r="B36" s="175"/>
      <c r="C36" s="175"/>
      <c r="D36" s="175"/>
      <c r="E36" s="54" t="s">
        <v>37</v>
      </c>
      <c r="F36" s="54"/>
      <c r="G36" s="57"/>
      <c r="H36" s="54" t="s">
        <v>37</v>
      </c>
      <c r="I36" s="54"/>
      <c r="J36" s="57"/>
      <c r="K36" s="54"/>
      <c r="L36" s="54"/>
      <c r="M36" s="54"/>
    </row>
    <row r="37" spans="1:13" ht="9" customHeight="1" x14ac:dyDescent="0.2">
      <c r="A37" s="177"/>
      <c r="B37" s="177"/>
      <c r="C37" s="177"/>
      <c r="D37" s="177"/>
      <c r="E37" s="59"/>
      <c r="F37" s="59"/>
      <c r="G37" s="57"/>
      <c r="H37" s="59"/>
      <c r="I37" s="59"/>
      <c r="J37" s="57"/>
      <c r="K37" s="59"/>
      <c r="L37" s="59"/>
      <c r="M37" s="59"/>
    </row>
    <row r="38" spans="1:13" x14ac:dyDescent="0.25">
      <c r="A38" s="175" t="s">
        <v>56</v>
      </c>
      <c r="B38" s="175"/>
      <c r="C38" s="175"/>
      <c r="D38" s="175"/>
      <c r="E38" s="54">
        <f>SUM(E32:E36)</f>
        <v>1.6</v>
      </c>
      <c r="F38" s="54"/>
      <c r="G38" s="57"/>
      <c r="H38" s="54">
        <f>SUM(H32:H36)</f>
        <v>89293</v>
      </c>
      <c r="I38" s="54"/>
      <c r="J38" s="57"/>
      <c r="K38" s="54"/>
      <c r="L38" s="54"/>
      <c r="M38" s="54"/>
    </row>
    <row r="39" spans="1:13" ht="9" customHeight="1" x14ac:dyDescent="0.2">
      <c r="A39" s="177"/>
      <c r="B39" s="177"/>
      <c r="C39" s="177"/>
      <c r="D39" s="177"/>
      <c r="E39" s="59"/>
      <c r="F39" s="59"/>
      <c r="G39" s="57"/>
      <c r="H39" s="59"/>
      <c r="I39" s="59"/>
      <c r="J39" s="57"/>
      <c r="K39" s="59"/>
      <c r="L39" s="59"/>
      <c r="M39" s="59"/>
    </row>
    <row r="40" spans="1:13" x14ac:dyDescent="0.25">
      <c r="A40" s="175" t="s">
        <v>57</v>
      </c>
      <c r="B40" s="175"/>
      <c r="C40" s="175"/>
      <c r="D40" s="175"/>
      <c r="E40" s="54">
        <f>SUM(E30+E38)</f>
        <v>11.61</v>
      </c>
      <c r="F40" s="54"/>
      <c r="G40" s="57"/>
      <c r="H40" s="54">
        <f>SUM(H30+H38)</f>
        <v>576096</v>
      </c>
      <c r="I40" s="54"/>
      <c r="J40" s="57"/>
      <c r="K40" s="54"/>
      <c r="L40" s="54"/>
      <c r="M40" s="54"/>
    </row>
    <row r="41" spans="1:13" ht="9" customHeight="1" x14ac:dyDescent="0.2">
      <c r="A41" s="177"/>
      <c r="B41" s="177"/>
      <c r="C41" s="177"/>
      <c r="D41" s="177"/>
      <c r="E41" s="61"/>
      <c r="F41" s="61"/>
      <c r="G41" s="57"/>
      <c r="H41" s="61"/>
      <c r="I41" s="61"/>
      <c r="J41" s="57"/>
      <c r="K41" s="61"/>
      <c r="L41" s="61"/>
      <c r="M41" s="61"/>
    </row>
    <row r="42" spans="1:13" x14ac:dyDescent="0.25">
      <c r="A42" s="174" t="s">
        <v>58</v>
      </c>
      <c r="B42" s="174"/>
      <c r="C42" s="174"/>
      <c r="D42" s="174"/>
      <c r="E42" s="56"/>
      <c r="F42" s="56"/>
      <c r="G42" s="57"/>
      <c r="H42" s="56"/>
      <c r="I42" s="56"/>
      <c r="J42" s="57"/>
      <c r="K42" s="56"/>
      <c r="L42" s="56"/>
      <c r="M42" s="56"/>
    </row>
    <row r="43" spans="1:13" x14ac:dyDescent="0.25">
      <c r="A43" s="173" t="s">
        <v>59</v>
      </c>
      <c r="B43" s="173"/>
      <c r="C43" s="173"/>
      <c r="D43" s="173"/>
      <c r="E43" s="64">
        <f>SUM(E40)</f>
        <v>11.61</v>
      </c>
      <c r="F43" s="64"/>
      <c r="G43" s="57"/>
      <c r="H43" s="64">
        <f>SUM(H40)</f>
        <v>576096</v>
      </c>
      <c r="I43" s="64"/>
      <c r="J43" s="57"/>
      <c r="K43" s="64"/>
      <c r="L43" s="64"/>
      <c r="M43" s="64"/>
    </row>
  </sheetData>
  <mergeCells count="49">
    <mergeCell ref="A8:D8"/>
    <mergeCell ref="A9:D9"/>
    <mergeCell ref="A10:D10"/>
    <mergeCell ref="A11:D11"/>
    <mergeCell ref="A18:D18"/>
    <mergeCell ref="A19:D19"/>
    <mergeCell ref="A12:D12"/>
    <mergeCell ref="A13:D13"/>
    <mergeCell ref="A14:D14"/>
    <mergeCell ref="A15:D15"/>
    <mergeCell ref="B1:H1"/>
    <mergeCell ref="A39:D39"/>
    <mergeCell ref="A40:D40"/>
    <mergeCell ref="A41:D41"/>
    <mergeCell ref="A35:D35"/>
    <mergeCell ref="A36:D36"/>
    <mergeCell ref="A37:D37"/>
    <mergeCell ref="A38:D38"/>
    <mergeCell ref="A31:D31"/>
    <mergeCell ref="A32:D32"/>
    <mergeCell ref="A29:D29"/>
    <mergeCell ref="A30:D30"/>
    <mergeCell ref="A23:D23"/>
    <mergeCell ref="A24:D24"/>
    <mergeCell ref="A25:D25"/>
    <mergeCell ref="A26:D26"/>
    <mergeCell ref="H8:I8"/>
    <mergeCell ref="K7:L7"/>
    <mergeCell ref="K8:L8"/>
    <mergeCell ref="A43:D43"/>
    <mergeCell ref="E7:F7"/>
    <mergeCell ref="E8:F8"/>
    <mergeCell ref="A42:D42"/>
    <mergeCell ref="A33:D33"/>
    <mergeCell ref="A34:D34"/>
    <mergeCell ref="A27:D27"/>
    <mergeCell ref="A20:D20"/>
    <mergeCell ref="A21:D21"/>
    <mergeCell ref="A22:D22"/>
    <mergeCell ref="A28:D28"/>
    <mergeCell ref="A16:D16"/>
    <mergeCell ref="A17:D17"/>
    <mergeCell ref="B2:H2"/>
    <mergeCell ref="C3:H3"/>
    <mergeCell ref="E4:H4"/>
    <mergeCell ref="H7:I7"/>
    <mergeCell ref="A3:B3"/>
    <mergeCell ref="A4:D4"/>
    <mergeCell ref="A7:D7"/>
  </mergeCells>
  <phoneticPr fontId="0" type="noConversion"/>
  <printOptions horizontalCentered="1" gridLinesSet="0"/>
  <pageMargins left="0.2" right="0.2" top="1" bottom="0.5" header="0.2" footer="0.25"/>
  <pageSetup orientation="portrait" verticalDpi="4294967292" r:id="rId1"/>
  <headerFooter alignWithMargins="0">
    <oddHeader>&amp;C&amp;"Arial,Bold"&amp;12SCHOOL COUNCIL ALLOCATION
SECTION 4
CERTIFIED STAFF</oddHeader>
    <oddFooter>&amp;L&amp;8KDE - ODSS
sbdm&amp;CPage 2&amp;R&amp;8 01/16/07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topLeftCell="A25" workbookViewId="0">
      <selection activeCell="H22" sqref="H22"/>
    </sheetView>
  </sheetViews>
  <sheetFormatPr defaultColWidth="9.140625" defaultRowHeight="12.75" x14ac:dyDescent="0.2"/>
  <cols>
    <col min="1" max="1" width="9.140625" style="12"/>
    <col min="2" max="2" width="3.85546875" style="12" customWidth="1"/>
    <col min="3" max="3" width="10.85546875" style="12" customWidth="1"/>
    <col min="4" max="4" width="10.28515625" style="12" customWidth="1"/>
    <col min="5" max="5" width="6.7109375" style="12" customWidth="1"/>
    <col min="6" max="6" width="4.7109375" style="12" customWidth="1"/>
    <col min="7" max="7" width="1.5703125" style="12" customWidth="1"/>
    <col min="8" max="9" width="10.7109375" style="12" customWidth="1"/>
    <col min="10" max="10" width="1.5703125" style="12" customWidth="1"/>
    <col min="11" max="12" width="10.7109375" style="12" customWidth="1"/>
    <col min="13" max="13" width="12.5703125" style="12" customWidth="1"/>
    <col min="14" max="16384" width="9.140625" style="12"/>
  </cols>
  <sheetData>
    <row r="1" spans="1:13" ht="23.25" customHeight="1" x14ac:dyDescent="0.25">
      <c r="A1" s="5" t="s">
        <v>8</v>
      </c>
      <c r="B1" s="160" t="s">
        <v>1</v>
      </c>
      <c r="C1" s="161"/>
      <c r="D1" s="161"/>
      <c r="E1" s="161"/>
      <c r="F1" s="161"/>
      <c r="G1" s="161"/>
      <c r="H1" s="161"/>
    </row>
    <row r="2" spans="1:13" ht="23.25" customHeight="1" x14ac:dyDescent="0.25">
      <c r="A2" s="5" t="s">
        <v>9</v>
      </c>
      <c r="B2" s="162" t="s">
        <v>10</v>
      </c>
      <c r="C2" s="163"/>
      <c r="D2" s="163"/>
      <c r="E2" s="163"/>
      <c r="F2" s="163"/>
      <c r="G2" s="163"/>
      <c r="H2" s="163"/>
    </row>
    <row r="3" spans="1:13" ht="23.25" customHeight="1" x14ac:dyDescent="0.25">
      <c r="A3" s="168" t="s">
        <v>11</v>
      </c>
      <c r="B3" s="168"/>
      <c r="C3" s="162">
        <v>158</v>
      </c>
      <c r="D3" s="163"/>
      <c r="E3" s="163"/>
      <c r="F3" s="163"/>
      <c r="G3" s="163"/>
      <c r="H3" s="163"/>
    </row>
    <row r="4" spans="1:13" ht="23.25" customHeight="1" x14ac:dyDescent="0.25">
      <c r="A4" s="168" t="s">
        <v>60</v>
      </c>
      <c r="B4" s="190"/>
      <c r="C4" s="190"/>
      <c r="D4" s="190"/>
      <c r="E4" s="190"/>
      <c r="F4" s="164">
        <f t="shared" ref="F4" si="0">SUM(H33*0.95)</f>
        <v>19653.599999999999</v>
      </c>
      <c r="G4" s="165"/>
      <c r="H4" s="165"/>
    </row>
    <row r="5" spans="1:13" ht="23.25" customHeight="1" x14ac:dyDescent="0.25">
      <c r="A5" s="168" t="s">
        <v>61</v>
      </c>
      <c r="B5" s="190"/>
      <c r="C5" s="190"/>
      <c r="D5" s="190"/>
      <c r="E5" s="190"/>
      <c r="F5" s="190"/>
      <c r="G5" s="164">
        <f t="shared" ref="G5" si="1">SUM(H31/3)*0.95</f>
        <v>14041</v>
      </c>
      <c r="H5" s="165"/>
    </row>
    <row r="6" spans="1:13" x14ac:dyDescent="0.2">
      <c r="A6" s="116"/>
      <c r="B6" s="116"/>
      <c r="C6" s="116"/>
      <c r="D6" s="116"/>
    </row>
    <row r="7" spans="1:13" x14ac:dyDescent="0.2">
      <c r="A7" s="116"/>
      <c r="B7" s="116"/>
      <c r="C7" s="116"/>
      <c r="D7" s="188" t="s">
        <v>13</v>
      </c>
      <c r="E7" s="163"/>
      <c r="F7" s="189"/>
      <c r="H7" s="110" t="s">
        <v>14</v>
      </c>
      <c r="I7" s="111"/>
      <c r="K7" s="110" t="s">
        <v>15</v>
      </c>
      <c r="L7" s="111"/>
      <c r="M7" s="112" t="s">
        <v>16</v>
      </c>
    </row>
    <row r="8" spans="1:13" ht="15.75" x14ac:dyDescent="0.25">
      <c r="A8" s="169" t="s">
        <v>62</v>
      </c>
      <c r="B8" s="170"/>
      <c r="C8" s="167"/>
      <c r="D8" s="166" t="s">
        <v>18</v>
      </c>
      <c r="E8" s="179"/>
      <c r="F8" s="180"/>
      <c r="H8" s="117" t="s">
        <v>19</v>
      </c>
      <c r="I8" s="118"/>
      <c r="K8" s="117" t="s">
        <v>20</v>
      </c>
      <c r="L8" s="118"/>
      <c r="M8" s="119" t="s">
        <v>63</v>
      </c>
    </row>
    <row r="9" spans="1:13" ht="15.75" x14ac:dyDescent="0.25">
      <c r="A9" s="183" t="s">
        <v>22</v>
      </c>
      <c r="B9" s="184"/>
      <c r="C9" s="185"/>
      <c r="D9" s="171" t="s">
        <v>23</v>
      </c>
      <c r="E9" s="161"/>
      <c r="F9" s="191"/>
      <c r="H9" s="120" t="s">
        <v>24</v>
      </c>
      <c r="I9" s="121"/>
      <c r="K9" s="120" t="s">
        <v>25</v>
      </c>
      <c r="L9" s="121"/>
      <c r="M9" s="122" t="s">
        <v>26</v>
      </c>
    </row>
    <row r="10" spans="1:13" ht="15.75" x14ac:dyDescent="0.25">
      <c r="A10" s="186"/>
      <c r="B10" s="160"/>
      <c r="C10" s="187"/>
      <c r="D10" s="53" t="s">
        <v>27</v>
      </c>
      <c r="E10" s="192" t="s">
        <v>28</v>
      </c>
      <c r="F10" s="189"/>
      <c r="H10" s="53" t="s">
        <v>27</v>
      </c>
      <c r="I10" s="54" t="s">
        <v>28</v>
      </c>
      <c r="K10" s="53" t="s">
        <v>27</v>
      </c>
      <c r="L10" s="54" t="s">
        <v>28</v>
      </c>
      <c r="M10" s="115" t="s">
        <v>29</v>
      </c>
    </row>
    <row r="11" spans="1:13" ht="15.75" x14ac:dyDescent="0.25">
      <c r="A11" s="181" t="s">
        <v>64</v>
      </c>
      <c r="B11" s="163"/>
      <c r="C11" s="189"/>
      <c r="D11" s="88"/>
      <c r="E11" s="192"/>
      <c r="F11" s="193"/>
      <c r="H11" s="56"/>
      <c r="I11" s="56"/>
      <c r="J11" s="57"/>
      <c r="K11" s="56"/>
      <c r="L11" s="56"/>
      <c r="M11" s="55"/>
    </row>
    <row r="12" spans="1:13" ht="15.75" x14ac:dyDescent="0.25">
      <c r="A12" s="186" t="s">
        <v>65</v>
      </c>
      <c r="B12" s="160"/>
      <c r="C12" s="187"/>
      <c r="D12" s="52"/>
      <c r="E12" s="192"/>
      <c r="F12" s="193"/>
      <c r="G12" s="57"/>
      <c r="H12" s="54"/>
      <c r="I12" s="54"/>
      <c r="J12" s="57"/>
      <c r="K12" s="54"/>
      <c r="L12" s="54"/>
      <c r="M12" s="54"/>
    </row>
    <row r="13" spans="1:13" ht="15.75" x14ac:dyDescent="0.25">
      <c r="A13" s="181" t="s">
        <v>66</v>
      </c>
      <c r="B13" s="163"/>
      <c r="C13" s="189"/>
      <c r="D13" s="63">
        <v>1</v>
      </c>
      <c r="E13" s="192"/>
      <c r="F13" s="193"/>
      <c r="G13" s="57"/>
      <c r="H13" s="56">
        <v>25291</v>
      </c>
      <c r="I13" s="56"/>
      <c r="J13" s="57"/>
      <c r="K13" s="56"/>
      <c r="L13" s="56"/>
      <c r="M13" s="56"/>
    </row>
    <row r="14" spans="1:13" ht="15.75" x14ac:dyDescent="0.25">
      <c r="A14" s="194" t="s">
        <v>37</v>
      </c>
      <c r="B14" s="195"/>
      <c r="C14" s="196"/>
      <c r="D14" s="58"/>
      <c r="E14" s="192"/>
      <c r="F14" s="193"/>
      <c r="G14" s="57"/>
      <c r="H14" s="54"/>
      <c r="I14" s="54"/>
      <c r="J14" s="57"/>
      <c r="K14" s="54"/>
      <c r="L14" s="54"/>
      <c r="M14" s="54"/>
    </row>
    <row r="15" spans="1:13" ht="15.75" x14ac:dyDescent="0.25">
      <c r="A15" s="194" t="s">
        <v>37</v>
      </c>
      <c r="B15" s="163"/>
      <c r="C15" s="189"/>
      <c r="D15" s="85"/>
      <c r="E15" s="192"/>
      <c r="F15" s="193"/>
      <c r="G15" s="57"/>
      <c r="H15" s="56"/>
      <c r="I15" s="56"/>
      <c r="J15" s="57"/>
      <c r="K15" s="56"/>
      <c r="L15" s="56"/>
      <c r="M15" s="56"/>
    </row>
    <row r="16" spans="1:13" ht="15.75" x14ac:dyDescent="0.25">
      <c r="A16" s="194" t="s">
        <v>37</v>
      </c>
      <c r="B16" s="195"/>
      <c r="C16" s="196"/>
      <c r="D16" s="58"/>
      <c r="E16" s="192"/>
      <c r="F16" s="193"/>
      <c r="G16" s="57"/>
      <c r="H16" s="54"/>
      <c r="I16" s="54"/>
      <c r="J16" s="57"/>
      <c r="K16" s="54"/>
      <c r="L16" s="54"/>
      <c r="M16" s="54"/>
    </row>
    <row r="17" spans="1:13" ht="15.75" x14ac:dyDescent="0.25">
      <c r="A17" s="194" t="s">
        <v>37</v>
      </c>
      <c r="B17" s="163"/>
      <c r="C17" s="189"/>
      <c r="D17" s="85"/>
      <c r="E17" s="192"/>
      <c r="F17" s="193"/>
      <c r="G17" s="57"/>
      <c r="H17" s="56"/>
      <c r="I17" s="56"/>
      <c r="J17" s="57"/>
      <c r="K17" s="56"/>
      <c r="L17" s="56"/>
      <c r="M17" s="56"/>
    </row>
    <row r="18" spans="1:13" ht="15.75" x14ac:dyDescent="0.25">
      <c r="A18" s="194" t="s">
        <v>37</v>
      </c>
      <c r="B18" s="195"/>
      <c r="C18" s="196"/>
      <c r="D18" s="58"/>
      <c r="E18" s="192"/>
      <c r="F18" s="193"/>
      <c r="G18" s="57"/>
      <c r="H18" s="54"/>
      <c r="I18" s="54"/>
      <c r="J18" s="57"/>
      <c r="K18" s="54"/>
      <c r="L18" s="54"/>
      <c r="M18" s="54"/>
    </row>
    <row r="19" spans="1:13" ht="15.75" x14ac:dyDescent="0.25">
      <c r="A19" s="194" t="s">
        <v>37</v>
      </c>
      <c r="B19" s="163"/>
      <c r="C19" s="189"/>
      <c r="D19" s="85"/>
      <c r="E19" s="192"/>
      <c r="F19" s="193"/>
      <c r="G19" s="57"/>
      <c r="H19" s="56"/>
      <c r="I19" s="56"/>
      <c r="J19" s="57"/>
      <c r="K19" s="56"/>
      <c r="L19" s="56"/>
      <c r="M19" s="56"/>
    </row>
    <row r="20" spans="1:13" ht="15.75" x14ac:dyDescent="0.25">
      <c r="A20" s="194" t="s">
        <v>37</v>
      </c>
      <c r="B20" s="195"/>
      <c r="C20" s="196"/>
      <c r="D20" s="58"/>
      <c r="E20" s="192"/>
      <c r="F20" s="193"/>
      <c r="G20" s="57"/>
      <c r="H20" s="54"/>
      <c r="I20" s="54"/>
      <c r="J20" s="57"/>
      <c r="K20" s="54"/>
      <c r="L20" s="54"/>
      <c r="M20" s="54"/>
    </row>
    <row r="21" spans="1:13" ht="15.75" x14ac:dyDescent="0.25">
      <c r="A21" s="181" t="s">
        <v>67</v>
      </c>
      <c r="B21" s="163"/>
      <c r="C21" s="189"/>
      <c r="D21" s="63">
        <v>1</v>
      </c>
      <c r="E21" s="192"/>
      <c r="F21" s="193"/>
      <c r="G21" s="57"/>
      <c r="H21" s="56">
        <v>19049</v>
      </c>
      <c r="I21" s="56"/>
      <c r="J21" s="57"/>
      <c r="K21" s="56"/>
      <c r="L21" s="56"/>
      <c r="M21" s="56"/>
    </row>
    <row r="22" spans="1:13" ht="15.75" x14ac:dyDescent="0.25">
      <c r="A22" s="194" t="s">
        <v>37</v>
      </c>
      <c r="B22" s="195"/>
      <c r="C22" s="196"/>
      <c r="D22" s="58"/>
      <c r="E22" s="192"/>
      <c r="F22" s="193"/>
      <c r="G22" s="57"/>
      <c r="H22" s="54"/>
      <c r="I22" s="54"/>
      <c r="J22" s="57"/>
      <c r="K22" s="54"/>
      <c r="L22" s="54"/>
      <c r="M22" s="54"/>
    </row>
    <row r="23" spans="1:13" ht="15.75" x14ac:dyDescent="0.25">
      <c r="A23" s="194" t="s">
        <v>37</v>
      </c>
      <c r="B23" s="163"/>
      <c r="C23" s="189"/>
      <c r="D23" s="85"/>
      <c r="E23" s="192"/>
      <c r="F23" s="193"/>
      <c r="G23" s="57"/>
      <c r="H23" s="56"/>
      <c r="I23" s="56"/>
      <c r="J23" s="57"/>
      <c r="K23" s="56"/>
      <c r="L23" s="56"/>
      <c r="M23" s="56"/>
    </row>
    <row r="24" spans="1:13" ht="15.75" x14ac:dyDescent="0.25">
      <c r="A24" s="194" t="s">
        <v>37</v>
      </c>
      <c r="B24" s="195"/>
      <c r="C24" s="196"/>
      <c r="D24" s="58"/>
      <c r="E24" s="192"/>
      <c r="F24" s="193"/>
      <c r="G24" s="57"/>
      <c r="H24" s="54"/>
      <c r="I24" s="54"/>
      <c r="J24" s="57"/>
      <c r="K24" s="54"/>
      <c r="L24" s="54"/>
      <c r="M24" s="54"/>
    </row>
    <row r="25" spans="1:13" ht="15.75" x14ac:dyDescent="0.25">
      <c r="A25" s="194" t="s">
        <v>37</v>
      </c>
      <c r="B25" s="163"/>
      <c r="C25" s="189"/>
      <c r="D25" s="85"/>
      <c r="E25" s="192"/>
      <c r="F25" s="193"/>
      <c r="G25" s="57"/>
      <c r="H25" s="56"/>
      <c r="I25" s="56"/>
      <c r="J25" s="57"/>
      <c r="K25" s="56"/>
      <c r="L25" s="56"/>
      <c r="M25" s="56"/>
    </row>
    <row r="26" spans="1:13" ht="15.75" x14ac:dyDescent="0.25">
      <c r="A26" s="194" t="s">
        <v>37</v>
      </c>
      <c r="B26" s="195"/>
      <c r="C26" s="196"/>
      <c r="D26" s="58"/>
      <c r="E26" s="192"/>
      <c r="F26" s="193"/>
      <c r="G26" s="57"/>
      <c r="H26" s="54"/>
      <c r="I26" s="54"/>
      <c r="J26" s="57"/>
      <c r="K26" s="54"/>
      <c r="L26" s="54"/>
      <c r="M26" s="54"/>
    </row>
    <row r="27" spans="1:13" ht="15.75" x14ac:dyDescent="0.25">
      <c r="A27" s="194" t="s">
        <v>37</v>
      </c>
      <c r="B27" s="163"/>
      <c r="C27" s="189"/>
      <c r="D27" s="85"/>
      <c r="E27" s="192"/>
      <c r="F27" s="193"/>
      <c r="G27" s="57"/>
      <c r="H27" s="56"/>
      <c r="I27" s="56"/>
      <c r="J27" s="57"/>
      <c r="K27" s="56"/>
      <c r="L27" s="56"/>
      <c r="M27" s="56"/>
    </row>
    <row r="28" spans="1:13" ht="15.75" x14ac:dyDescent="0.25">
      <c r="A28" s="194" t="s">
        <v>37</v>
      </c>
      <c r="B28" s="195"/>
      <c r="C28" s="196"/>
      <c r="D28" s="58"/>
      <c r="E28" s="192"/>
      <c r="F28" s="193"/>
      <c r="G28" s="57"/>
      <c r="H28" s="54"/>
      <c r="I28" s="54"/>
      <c r="J28" s="57"/>
      <c r="K28" s="54"/>
      <c r="L28" s="54"/>
      <c r="M28" s="54"/>
    </row>
    <row r="29" spans="1:13" ht="15.75" x14ac:dyDescent="0.25">
      <c r="A29" s="181" t="s">
        <v>49</v>
      </c>
      <c r="B29" s="162"/>
      <c r="C29" s="182"/>
      <c r="D29" s="52"/>
      <c r="E29" s="192"/>
      <c r="F29" s="193"/>
      <c r="G29" s="57"/>
      <c r="H29" s="54"/>
      <c r="I29" s="54"/>
      <c r="J29" s="57"/>
      <c r="K29" s="54"/>
      <c r="L29" s="54"/>
      <c r="M29" s="54"/>
    </row>
    <row r="30" spans="1:13" ht="9" customHeight="1" x14ac:dyDescent="0.25">
      <c r="A30" s="197"/>
      <c r="B30" s="179"/>
      <c r="C30" s="180"/>
      <c r="D30" s="86"/>
      <c r="E30" s="210"/>
      <c r="F30" s="211"/>
      <c r="G30" s="57"/>
      <c r="H30" s="59"/>
      <c r="I30" s="59"/>
      <c r="J30" s="57"/>
      <c r="K30" s="59"/>
      <c r="L30" s="59"/>
      <c r="M30" s="59"/>
    </row>
    <row r="31" spans="1:13" ht="15.75" x14ac:dyDescent="0.25">
      <c r="A31" s="186" t="s">
        <v>68</v>
      </c>
      <c r="B31" s="160"/>
      <c r="C31" s="187"/>
      <c r="D31" s="52">
        <f>SUM(D11:D29)</f>
        <v>2</v>
      </c>
      <c r="E31" s="192"/>
      <c r="F31" s="193"/>
      <c r="G31" s="57"/>
      <c r="H31" s="54">
        <f>SUM(H11:H29)</f>
        <v>44340</v>
      </c>
      <c r="I31" s="54"/>
      <c r="J31" s="57"/>
      <c r="K31" s="54"/>
      <c r="L31" s="54"/>
      <c r="M31" s="54"/>
    </row>
    <row r="32" spans="1:13" ht="9" customHeight="1" x14ac:dyDescent="0.25">
      <c r="A32" s="198"/>
      <c r="B32" s="199"/>
      <c r="C32" s="200"/>
      <c r="D32" s="60"/>
      <c r="E32" s="210"/>
      <c r="F32" s="211"/>
      <c r="G32" s="57"/>
      <c r="H32" s="61"/>
      <c r="I32" s="61"/>
      <c r="J32" s="57"/>
      <c r="K32" s="61"/>
      <c r="L32" s="61"/>
      <c r="M32" s="61"/>
    </row>
    <row r="33" spans="1:13" ht="15.75" x14ac:dyDescent="0.25">
      <c r="A33" s="181" t="s">
        <v>69</v>
      </c>
      <c r="B33" s="163"/>
      <c r="C33" s="189"/>
      <c r="D33" s="63">
        <v>1</v>
      </c>
      <c r="E33" s="192"/>
      <c r="F33" s="193"/>
      <c r="G33" s="57"/>
      <c r="H33" s="56">
        <v>20688</v>
      </c>
      <c r="I33" s="56"/>
      <c r="J33" s="57"/>
      <c r="K33" s="56"/>
      <c r="L33" s="56"/>
      <c r="M33" s="56"/>
    </row>
    <row r="34" spans="1:13" ht="15.75" x14ac:dyDescent="0.25">
      <c r="A34" s="194" t="s">
        <v>37</v>
      </c>
      <c r="B34" s="195"/>
      <c r="C34" s="196"/>
      <c r="D34" s="58"/>
      <c r="E34" s="192"/>
      <c r="F34" s="193"/>
      <c r="G34" s="57"/>
      <c r="H34" s="54"/>
      <c r="I34" s="54"/>
      <c r="J34" s="57"/>
      <c r="K34" s="54"/>
      <c r="L34" s="54"/>
      <c r="M34" s="54"/>
    </row>
    <row r="35" spans="1:13" ht="15.75" x14ac:dyDescent="0.25">
      <c r="A35" s="194" t="s">
        <v>37</v>
      </c>
      <c r="B35" s="163"/>
      <c r="C35" s="189"/>
      <c r="D35" s="85"/>
      <c r="E35" s="192"/>
      <c r="F35" s="193"/>
      <c r="G35" s="57"/>
      <c r="H35" s="56"/>
      <c r="I35" s="56"/>
      <c r="J35" s="57"/>
      <c r="K35" s="56"/>
      <c r="L35" s="56"/>
      <c r="M35" s="56"/>
    </row>
    <row r="36" spans="1:13" ht="15.75" x14ac:dyDescent="0.25">
      <c r="A36" s="194" t="s">
        <v>37</v>
      </c>
      <c r="B36" s="195"/>
      <c r="C36" s="196"/>
      <c r="D36" s="58"/>
      <c r="E36" s="192"/>
      <c r="F36" s="193"/>
      <c r="G36" s="57"/>
      <c r="H36" s="54"/>
      <c r="I36" s="54"/>
      <c r="J36" s="57"/>
      <c r="K36" s="54"/>
      <c r="L36" s="54"/>
      <c r="M36" s="54"/>
    </row>
    <row r="37" spans="1:13" ht="15.75" x14ac:dyDescent="0.25">
      <c r="A37" s="194" t="s">
        <v>37</v>
      </c>
      <c r="B37" s="195"/>
      <c r="C37" s="196"/>
      <c r="D37" s="58"/>
      <c r="E37" s="192"/>
      <c r="F37" s="193"/>
      <c r="G37" s="57"/>
      <c r="H37" s="54"/>
      <c r="I37" s="54"/>
      <c r="J37" s="57"/>
      <c r="K37" s="54"/>
      <c r="L37" s="54"/>
      <c r="M37" s="54"/>
    </row>
    <row r="38" spans="1:13" ht="9" customHeight="1" x14ac:dyDescent="0.25">
      <c r="A38" s="197"/>
      <c r="B38" s="179"/>
      <c r="C38" s="180"/>
      <c r="D38" s="86"/>
      <c r="E38" s="210"/>
      <c r="F38" s="211"/>
      <c r="G38" s="57"/>
      <c r="H38" s="59"/>
      <c r="I38" s="59"/>
      <c r="J38" s="57"/>
      <c r="K38" s="59"/>
      <c r="L38" s="59"/>
      <c r="M38" s="59"/>
    </row>
    <row r="39" spans="1:13" ht="15.75" x14ac:dyDescent="0.25">
      <c r="A39" s="186" t="s">
        <v>70</v>
      </c>
      <c r="B39" s="160"/>
      <c r="C39" s="187"/>
      <c r="D39" s="52">
        <v>1</v>
      </c>
      <c r="E39" s="192"/>
      <c r="F39" s="193"/>
      <c r="G39" s="57"/>
      <c r="H39" s="54">
        <f>SUM(H33:H38)</f>
        <v>20688</v>
      </c>
      <c r="I39" s="54"/>
      <c r="J39" s="57"/>
      <c r="K39" s="54"/>
      <c r="L39" s="54"/>
      <c r="M39" s="54"/>
    </row>
    <row r="40" spans="1:13" ht="9" customHeight="1" x14ac:dyDescent="0.25">
      <c r="A40" s="204"/>
      <c r="B40" s="179"/>
      <c r="C40" s="180"/>
      <c r="D40" s="87"/>
      <c r="E40" s="210"/>
      <c r="F40" s="211"/>
      <c r="G40" s="57"/>
      <c r="H40" s="59"/>
      <c r="I40" s="59"/>
      <c r="J40" s="57"/>
      <c r="K40" s="59"/>
      <c r="L40" s="59"/>
      <c r="M40" s="59"/>
    </row>
    <row r="41" spans="1:13" ht="15.75" x14ac:dyDescent="0.25">
      <c r="A41" s="186" t="s">
        <v>57</v>
      </c>
      <c r="B41" s="160"/>
      <c r="C41" s="187"/>
      <c r="D41" s="52">
        <f>SUM(D31+D39)</f>
        <v>3</v>
      </c>
      <c r="E41" s="192"/>
      <c r="F41" s="193"/>
      <c r="G41" s="57"/>
      <c r="H41" s="54">
        <f>SUM(H31+H39)</f>
        <v>65028</v>
      </c>
      <c r="I41" s="54"/>
      <c r="J41" s="57"/>
      <c r="K41" s="54"/>
      <c r="L41" s="54"/>
      <c r="M41" s="54"/>
    </row>
    <row r="42" spans="1:13" ht="9" customHeight="1" x14ac:dyDescent="0.25">
      <c r="A42" s="201"/>
      <c r="B42" s="202"/>
      <c r="C42" s="203"/>
      <c r="D42" s="62"/>
      <c r="E42" s="210"/>
      <c r="F42" s="211"/>
      <c r="G42" s="57"/>
      <c r="H42" s="61"/>
      <c r="I42" s="61"/>
      <c r="J42" s="57"/>
      <c r="K42" s="61"/>
      <c r="L42" s="61"/>
      <c r="M42" s="61"/>
    </row>
    <row r="43" spans="1:13" ht="15.75" x14ac:dyDescent="0.25">
      <c r="A43" s="178" t="s">
        <v>58</v>
      </c>
      <c r="B43" s="208"/>
      <c r="C43" s="209"/>
      <c r="D43" s="174">
        <f t="shared" ref="D43" si="2">SUM(D41)</f>
        <v>3</v>
      </c>
      <c r="E43" s="205"/>
      <c r="F43" s="180"/>
      <c r="G43" s="57"/>
      <c r="H43" s="56"/>
      <c r="I43" s="56"/>
      <c r="J43" s="57"/>
      <c r="K43" s="56"/>
      <c r="L43" s="56"/>
      <c r="M43" s="56"/>
    </row>
    <row r="44" spans="1:13" ht="15.75" x14ac:dyDescent="0.25">
      <c r="A44" s="186" t="s">
        <v>64</v>
      </c>
      <c r="B44" s="160"/>
      <c r="C44" s="187"/>
      <c r="D44" s="207"/>
      <c r="E44" s="206"/>
      <c r="F44" s="191"/>
      <c r="G44" s="57"/>
      <c r="H44" s="64">
        <f>SUM(H41)</f>
        <v>65028</v>
      </c>
      <c r="I44" s="64"/>
      <c r="J44" s="57"/>
      <c r="K44" s="64"/>
      <c r="L44" s="64"/>
      <c r="M44" s="64"/>
    </row>
  </sheetData>
  <mergeCells count="83">
    <mergeCell ref="E27:F27"/>
    <mergeCell ref="E28:F28"/>
    <mergeCell ref="E29:F29"/>
    <mergeCell ref="E30:F30"/>
    <mergeCell ref="E23:F23"/>
    <mergeCell ref="E24:F24"/>
    <mergeCell ref="E25:F25"/>
    <mergeCell ref="E26:F26"/>
    <mergeCell ref="E35:F35"/>
    <mergeCell ref="E36:F36"/>
    <mergeCell ref="E37:F37"/>
    <mergeCell ref="E38:F38"/>
    <mergeCell ref="E31:F31"/>
    <mergeCell ref="E32:F32"/>
    <mergeCell ref="E33:F33"/>
    <mergeCell ref="E34:F34"/>
    <mergeCell ref="A42:C42"/>
    <mergeCell ref="A41:C41"/>
    <mergeCell ref="A40:C40"/>
    <mergeCell ref="A39:C39"/>
    <mergeCell ref="E43:F44"/>
    <mergeCell ref="D43:D44"/>
    <mergeCell ref="A43:C43"/>
    <mergeCell ref="A44:C44"/>
    <mergeCell ref="E39:F39"/>
    <mergeCell ref="E40:F40"/>
    <mergeCell ref="E41:F41"/>
    <mergeCell ref="E42:F42"/>
    <mergeCell ref="A34:C34"/>
    <mergeCell ref="A33:C33"/>
    <mergeCell ref="A32:C32"/>
    <mergeCell ref="A31:C31"/>
    <mergeCell ref="A38:C38"/>
    <mergeCell ref="A37:C37"/>
    <mergeCell ref="A36:C36"/>
    <mergeCell ref="A35:C35"/>
    <mergeCell ref="A26:C26"/>
    <mergeCell ref="A25:C25"/>
    <mergeCell ref="A24:C24"/>
    <mergeCell ref="A23:C23"/>
    <mergeCell ref="A30:C30"/>
    <mergeCell ref="A29:C29"/>
    <mergeCell ref="A28:C28"/>
    <mergeCell ref="A27:C27"/>
    <mergeCell ref="E10:F10"/>
    <mergeCell ref="A22:C22"/>
    <mergeCell ref="A21:C21"/>
    <mergeCell ref="A20:C20"/>
    <mergeCell ref="A19:C19"/>
    <mergeCell ref="E19:F19"/>
    <mergeCell ref="E20:F20"/>
    <mergeCell ref="E21:F21"/>
    <mergeCell ref="E22:F22"/>
    <mergeCell ref="E15:F15"/>
    <mergeCell ref="E16:F16"/>
    <mergeCell ref="E17:F17"/>
    <mergeCell ref="E18:F18"/>
    <mergeCell ref="A10:C10"/>
    <mergeCell ref="A18:C18"/>
    <mergeCell ref="A17:C17"/>
    <mergeCell ref="A16:C16"/>
    <mergeCell ref="A15:C15"/>
    <mergeCell ref="A14:C14"/>
    <mergeCell ref="A13:C13"/>
    <mergeCell ref="A12:C12"/>
    <mergeCell ref="A11:C11"/>
    <mergeCell ref="E11:F11"/>
    <mergeCell ref="E12:F12"/>
    <mergeCell ref="E13:F13"/>
    <mergeCell ref="E14:F14"/>
    <mergeCell ref="A9:C9"/>
    <mergeCell ref="A8:C8"/>
    <mergeCell ref="D7:F7"/>
    <mergeCell ref="B1:H1"/>
    <mergeCell ref="B2:H2"/>
    <mergeCell ref="C3:H3"/>
    <mergeCell ref="F4:H4"/>
    <mergeCell ref="G5:H5"/>
    <mergeCell ref="A3:B3"/>
    <mergeCell ref="A4:E4"/>
    <mergeCell ref="A5:F5"/>
    <mergeCell ref="D8:F8"/>
    <mergeCell ref="D9:F9"/>
  </mergeCells>
  <phoneticPr fontId="0" type="noConversion"/>
  <printOptions horizontalCentered="1" gridLinesSet="0"/>
  <pageMargins left="0.2" right="0.2" top="1" bottom="0.5" header="0.25" footer="0.25"/>
  <pageSetup orientation="portrait" verticalDpi="4294967292" r:id="rId1"/>
  <headerFooter alignWithMargins="0">
    <oddHeader>&amp;C&amp;"Arial,Bold"&amp;12SCHOOL COUNCIL ALLOCATION
SECTION 5
CLASSIFIED STAFF</oddHeader>
    <oddFooter>&amp;L&amp;8KDE - ODSS
sbdm&amp;C&amp;12Page 3&amp;R&amp;8 01/16/07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showGridLines="0" workbookViewId="0">
      <selection activeCell="D9" sqref="D9"/>
    </sheetView>
  </sheetViews>
  <sheetFormatPr defaultColWidth="9.140625" defaultRowHeight="20.25" x14ac:dyDescent="0.3"/>
  <cols>
    <col min="1" max="1" width="20.140625" style="1" customWidth="1"/>
    <col min="2" max="2" width="47.28515625" style="1" customWidth="1"/>
    <col min="3" max="3" width="9.28515625" style="1" customWidth="1"/>
    <col min="4" max="4" width="17.7109375" style="1" customWidth="1"/>
    <col min="5" max="16384" width="9.140625" style="1"/>
  </cols>
  <sheetData>
    <row r="1" spans="1:4" ht="21.75" customHeight="1" thickBot="1" x14ac:dyDescent="0.35">
      <c r="A1" s="9" t="s">
        <v>71</v>
      </c>
      <c r="B1" s="65" t="s">
        <v>1</v>
      </c>
    </row>
    <row r="2" spans="1:4" ht="21.75" customHeight="1" x14ac:dyDescent="0.3">
      <c r="B2"/>
      <c r="C2"/>
      <c r="D2"/>
    </row>
    <row r="3" spans="1:4" ht="21.75" customHeight="1" x14ac:dyDescent="0.3"/>
    <row r="4" spans="1:4" customFormat="1" ht="21.75" customHeight="1" x14ac:dyDescent="0.2"/>
    <row r="5" spans="1:4" customFormat="1" ht="21.75" customHeight="1" x14ac:dyDescent="0.2"/>
    <row r="6" spans="1:4" customFormat="1" ht="21.75" customHeight="1" x14ac:dyDescent="0.25">
      <c r="A6" s="5" t="s">
        <v>72</v>
      </c>
      <c r="D6" s="116">
        <v>158</v>
      </c>
    </row>
    <row r="7" spans="1:4" s="5" customFormat="1" ht="21.75" customHeight="1" thickBot="1" x14ac:dyDescent="0.3">
      <c r="A7" s="168" t="s">
        <v>73</v>
      </c>
      <c r="B7" s="190"/>
      <c r="C7"/>
      <c r="D7" s="123"/>
    </row>
    <row r="8" spans="1:4" s="5" customFormat="1" ht="21.75" customHeight="1" x14ac:dyDescent="0.25"/>
    <row r="9" spans="1:4" s="5" customFormat="1" ht="21.75" customHeight="1" thickBot="1" x14ac:dyDescent="0.3">
      <c r="A9" s="168" t="s">
        <v>74</v>
      </c>
      <c r="B9" s="190"/>
      <c r="C9"/>
      <c r="D9" s="8">
        <f>SUM(3981*0.035)</f>
        <v>139.33500000000001</v>
      </c>
    </row>
    <row r="10" spans="1:4" s="5" customFormat="1" ht="21.75" customHeight="1" x14ac:dyDescent="0.25">
      <c r="B10" s="9"/>
      <c r="C10" s="9"/>
    </row>
    <row r="11" spans="1:4" s="5" customFormat="1" ht="21.75" customHeight="1" thickBot="1" x14ac:dyDescent="0.3">
      <c r="A11" s="168" t="s">
        <v>75</v>
      </c>
      <c r="B11" s="190"/>
      <c r="C11"/>
      <c r="D11" s="100">
        <f>SUM(D6*D9)</f>
        <v>22014.93</v>
      </c>
    </row>
    <row r="12" spans="1:4" s="5" customFormat="1" ht="15.75" x14ac:dyDescent="0.25"/>
    <row r="13" spans="1:4" s="5" customFormat="1" ht="15.75" x14ac:dyDescent="0.25"/>
    <row r="14" spans="1:4" s="5" customFormat="1" ht="15.75" x14ac:dyDescent="0.25"/>
    <row r="15" spans="1:4" s="6" customFormat="1" ht="15" x14ac:dyDescent="0.2"/>
    <row r="16" spans="1:4" s="6" customFormat="1" ht="15" x14ac:dyDescent="0.2"/>
    <row r="17" s="6" customFormat="1" ht="15" x14ac:dyDescent="0.2"/>
  </sheetData>
  <mergeCells count="3">
    <mergeCell ref="A9:B9"/>
    <mergeCell ref="A7:B7"/>
    <mergeCell ref="A11:B11"/>
  </mergeCells>
  <phoneticPr fontId="0" type="noConversion"/>
  <printOptions horizontalCentered="1" gridLinesSet="0"/>
  <pageMargins left="0.25" right="0.25" top="1.5" bottom="0.5" header="0.5" footer="0.25"/>
  <pageSetup orientation="portrait" r:id="rId1"/>
  <headerFooter alignWithMargins="0">
    <oddHeader>&amp;C&amp;"Arial,Bold"&amp;14 702 KAR 3:246
SECTION 6</oddHeader>
    <oddFooter>&amp;L&amp;8KDE - ODSS
sbdm&amp;C&amp;12Page 4&amp;R&amp;8 01/16/07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showGridLines="0" topLeftCell="A21" workbookViewId="0">
      <selection activeCell="H17" sqref="H17"/>
    </sheetView>
  </sheetViews>
  <sheetFormatPr defaultColWidth="9.140625" defaultRowHeight="15" x14ac:dyDescent="0.2"/>
  <cols>
    <col min="1" max="1" width="4.5703125" style="7" customWidth="1"/>
    <col min="2" max="2" width="4.140625" style="7" customWidth="1"/>
    <col min="3" max="3" width="11" style="7" customWidth="1"/>
    <col min="4" max="4" width="7.7109375" style="7" customWidth="1"/>
    <col min="5" max="5" width="12.42578125" style="7" customWidth="1"/>
    <col min="6" max="6" width="13.7109375" style="7" customWidth="1"/>
    <col min="7" max="7" width="12.85546875" style="7" customWidth="1"/>
    <col min="8" max="8" width="36" style="7" customWidth="1"/>
    <col min="9" max="16384" width="9.140625" style="7"/>
  </cols>
  <sheetData>
    <row r="1" spans="1:8" ht="15.75" x14ac:dyDescent="0.25">
      <c r="A1" s="212" t="s">
        <v>71</v>
      </c>
      <c r="B1" s="212"/>
      <c r="C1" s="212"/>
      <c r="D1" s="213" t="s">
        <v>1</v>
      </c>
      <c r="E1" s="161"/>
      <c r="F1" s="161"/>
      <c r="G1" s="161"/>
      <c r="H1" s="6"/>
    </row>
    <row r="2" spans="1:8" ht="15.75" x14ac:dyDescent="0.25">
      <c r="A2" s="89"/>
      <c r="B2" s="89"/>
      <c r="C2" s="89"/>
      <c r="D2" s="102"/>
      <c r="E2" s="90"/>
      <c r="F2" s="106"/>
      <c r="G2" s="106"/>
      <c r="H2" s="6"/>
    </row>
    <row r="3" spans="1:8" ht="15.75" x14ac:dyDescent="0.25">
      <c r="A3" s="89"/>
      <c r="B3" s="89"/>
      <c r="C3" s="89"/>
      <c r="D3" s="102"/>
      <c r="E3" s="90"/>
      <c r="F3" s="106"/>
      <c r="G3" s="106"/>
      <c r="H3" s="6"/>
    </row>
    <row r="4" spans="1:8" ht="15.75" x14ac:dyDescent="0.25">
      <c r="A4" s="89"/>
      <c r="B4" s="89"/>
      <c r="C4" s="89"/>
      <c r="D4" s="102"/>
      <c r="E4" s="90"/>
      <c r="F4" s="106"/>
      <c r="G4" s="106"/>
      <c r="H4" s="6"/>
    </row>
    <row r="6" spans="1:8" ht="27" customHeight="1" x14ac:dyDescent="0.25">
      <c r="A6" s="168" t="s">
        <v>76</v>
      </c>
      <c r="B6" s="168"/>
      <c r="C6" s="168"/>
      <c r="D6" s="190"/>
      <c r="E6" s="190"/>
      <c r="F6" s="190"/>
      <c r="G6" s="6"/>
      <c r="H6" s="101">
        <f>SUM(H9+H12+H15+H17)</f>
        <v>718046.93</v>
      </c>
    </row>
    <row r="7" spans="1:8" ht="15.75" x14ac:dyDescent="0.25">
      <c r="A7" s="6"/>
      <c r="B7" s="168" t="s">
        <v>77</v>
      </c>
      <c r="C7" s="168"/>
      <c r="D7" s="190"/>
      <c r="E7" s="190"/>
      <c r="F7" s="190"/>
      <c r="G7" s="124"/>
      <c r="H7" s="125"/>
    </row>
    <row r="8" spans="1:8" x14ac:dyDescent="0.2">
      <c r="A8" s="6"/>
      <c r="B8" s="6"/>
      <c r="C8" s="6"/>
      <c r="D8" s="6"/>
      <c r="E8" s="6"/>
      <c r="F8" s="6"/>
      <c r="G8" s="6"/>
      <c r="H8" s="125"/>
    </row>
    <row r="9" spans="1:8" ht="15.75" x14ac:dyDescent="0.25">
      <c r="A9" s="168" t="s">
        <v>78</v>
      </c>
      <c r="B9" s="168"/>
      <c r="C9" s="168"/>
      <c r="D9" s="190"/>
      <c r="E9" s="190"/>
      <c r="F9" s="190"/>
      <c r="G9" s="6"/>
      <c r="H9" s="101">
        <f>SUM('Section 4 (Page 2)'!H43)</f>
        <v>576096</v>
      </c>
    </row>
    <row r="10" spans="1:8" ht="15.75" x14ac:dyDescent="0.25">
      <c r="A10" s="6"/>
      <c r="B10" s="168" t="s">
        <v>79</v>
      </c>
      <c r="C10" s="168"/>
      <c r="D10" s="190"/>
      <c r="E10" s="190"/>
      <c r="F10" s="190"/>
      <c r="G10" s="124"/>
      <c r="H10" s="125"/>
    </row>
    <row r="11" spans="1:8" x14ac:dyDescent="0.2">
      <c r="A11" s="6"/>
      <c r="B11" s="6"/>
      <c r="C11" s="6"/>
      <c r="D11" s="6"/>
      <c r="E11" s="6"/>
      <c r="F11" s="6"/>
      <c r="G11" s="6"/>
      <c r="H11" s="125"/>
    </row>
    <row r="12" spans="1:8" ht="15.75" x14ac:dyDescent="0.25">
      <c r="A12" s="168" t="s">
        <v>80</v>
      </c>
      <c r="B12" s="168"/>
      <c r="C12" s="168"/>
      <c r="D12" s="190"/>
      <c r="E12" s="190"/>
      <c r="F12" s="190"/>
      <c r="G12" s="6"/>
      <c r="H12" s="101">
        <f>SUM('Section 5 (Page 3)'!H44)</f>
        <v>65028</v>
      </c>
    </row>
    <row r="13" spans="1:8" ht="15.75" x14ac:dyDescent="0.25">
      <c r="A13" s="6"/>
      <c r="B13" s="168" t="s">
        <v>81</v>
      </c>
      <c r="C13" s="168"/>
      <c r="D13" s="190"/>
      <c r="E13" s="190"/>
      <c r="F13" s="190"/>
      <c r="G13" s="124"/>
      <c r="H13" s="125"/>
    </row>
    <row r="14" spans="1:8" x14ac:dyDescent="0.2">
      <c r="A14" s="6"/>
      <c r="B14" s="6"/>
      <c r="C14" s="6"/>
      <c r="D14" s="6"/>
      <c r="E14" s="6"/>
      <c r="F14" s="6"/>
      <c r="G14" s="6"/>
      <c r="H14" s="125"/>
    </row>
    <row r="15" spans="1:8" ht="15.75" x14ac:dyDescent="0.25">
      <c r="A15" s="168" t="s">
        <v>82</v>
      </c>
      <c r="B15" s="168"/>
      <c r="C15" s="168"/>
      <c r="D15" s="190"/>
      <c r="E15" s="190"/>
      <c r="F15" s="190"/>
      <c r="G15" s="6"/>
      <c r="H15" s="101">
        <f>SUM('Section 6 (Page 4)'!D11)</f>
        <v>22014.93</v>
      </c>
    </row>
    <row r="16" spans="1:8" ht="15.75" x14ac:dyDescent="0.25">
      <c r="A16" s="6"/>
      <c r="B16" s="168" t="s">
        <v>83</v>
      </c>
      <c r="C16" s="168"/>
      <c r="D16" s="190"/>
      <c r="E16" s="190"/>
      <c r="F16" s="190"/>
      <c r="G16" s="124"/>
      <c r="H16" s="125"/>
    </row>
    <row r="17" spans="1:8" ht="15.75" x14ac:dyDescent="0.25">
      <c r="A17" s="6"/>
      <c r="B17" s="6"/>
      <c r="C17" s="6"/>
      <c r="D17" s="6"/>
      <c r="E17" s="6"/>
      <c r="F17" s="6"/>
      <c r="G17" s="6"/>
      <c r="H17" s="157">
        <f>SUM('Section 7 (Page 5)'!H31)</f>
        <v>54908</v>
      </c>
    </row>
    <row r="18" spans="1:8" ht="15.75" x14ac:dyDescent="0.25">
      <c r="A18" s="168" t="s">
        <v>84</v>
      </c>
      <c r="B18" s="168"/>
      <c r="C18" s="168"/>
      <c r="D18" s="190"/>
      <c r="E18" s="190"/>
      <c r="F18" s="190"/>
      <c r="G18" s="6"/>
      <c r="H18" s="91"/>
    </row>
    <row r="19" spans="1:8" ht="15.75" x14ac:dyDescent="0.25">
      <c r="A19" s="6"/>
      <c r="B19" s="168" t="s">
        <v>85</v>
      </c>
      <c r="C19" s="168"/>
      <c r="D19" s="190"/>
      <c r="E19" s="190"/>
      <c r="F19" s="190"/>
      <c r="G19" s="124"/>
      <c r="H19" s="6"/>
    </row>
    <row r="21" spans="1:8" s="10" customFormat="1" x14ac:dyDescent="0.2">
      <c r="A21" s="126"/>
      <c r="B21" s="126"/>
      <c r="C21" s="126"/>
      <c r="D21" s="126"/>
      <c r="E21" s="126"/>
      <c r="F21" s="126"/>
      <c r="G21" s="126"/>
      <c r="H21" s="126"/>
    </row>
    <row r="23" spans="1:8" ht="15.75" x14ac:dyDescent="0.25">
      <c r="A23" s="168" t="s">
        <v>86</v>
      </c>
      <c r="B23" s="168"/>
      <c r="C23" s="168"/>
      <c r="D23" s="190"/>
      <c r="E23" s="190"/>
      <c r="F23" s="190"/>
      <c r="G23" s="6"/>
      <c r="H23" s="6"/>
    </row>
    <row r="24" spans="1:8" ht="16.5" thickBot="1" x14ac:dyDescent="0.3">
      <c r="A24" s="6"/>
      <c r="B24" s="168" t="s">
        <v>87</v>
      </c>
      <c r="C24" s="168"/>
      <c r="D24" s="190"/>
      <c r="E24" s="127">
        <v>35</v>
      </c>
      <c r="F24" s="103" t="s">
        <v>88</v>
      </c>
      <c r="G24" s="5"/>
      <c r="H24" s="6"/>
    </row>
    <row r="25" spans="1:8" ht="21" customHeight="1" thickBot="1" x14ac:dyDescent="0.3">
      <c r="A25" s="6"/>
      <c r="B25" s="158" t="s">
        <v>89</v>
      </c>
      <c r="C25" s="158"/>
      <c r="D25" s="190"/>
      <c r="E25" s="128">
        <v>158</v>
      </c>
      <c r="F25" s="124" t="s">
        <v>88</v>
      </c>
      <c r="G25" s="5"/>
      <c r="H25" s="92"/>
    </row>
    <row r="27" spans="1:8" ht="15.75" x14ac:dyDescent="0.25">
      <c r="A27" s="168" t="s">
        <v>90</v>
      </c>
      <c r="B27" s="168"/>
      <c r="C27" s="168"/>
      <c r="D27" s="190"/>
      <c r="E27" s="190"/>
      <c r="F27" s="190"/>
      <c r="G27" s="6"/>
      <c r="H27" s="97">
        <f>SUM(E24*E25)</f>
        <v>5530</v>
      </c>
    </row>
    <row r="29" spans="1:8" ht="15.75" x14ac:dyDescent="0.25">
      <c r="A29" s="5" t="s">
        <v>181</v>
      </c>
      <c r="H29" s="155">
        <v>49378</v>
      </c>
    </row>
    <row r="31" spans="1:8" ht="15.75" x14ac:dyDescent="0.25">
      <c r="A31" s="168" t="s">
        <v>91</v>
      </c>
      <c r="B31" s="168"/>
      <c r="C31" s="168"/>
      <c r="D31" s="190"/>
      <c r="E31" s="190"/>
      <c r="F31" s="190"/>
      <c r="G31" s="6"/>
      <c r="H31" s="97">
        <f>SUM(H25:H29)</f>
        <v>54908</v>
      </c>
    </row>
    <row r="32" spans="1:8" customFormat="1" ht="12.75" x14ac:dyDescent="0.2"/>
  </sheetData>
  <mergeCells count="17">
    <mergeCell ref="A31:F31"/>
    <mergeCell ref="B7:F7"/>
    <mergeCell ref="B10:F10"/>
    <mergeCell ref="B13:F13"/>
    <mergeCell ref="B16:F16"/>
    <mergeCell ref="B19:F19"/>
    <mergeCell ref="B24:D24"/>
    <mergeCell ref="A18:F18"/>
    <mergeCell ref="A23:F23"/>
    <mergeCell ref="A12:F12"/>
    <mergeCell ref="B25:D25"/>
    <mergeCell ref="A1:C1"/>
    <mergeCell ref="D1:G1"/>
    <mergeCell ref="A27:F27"/>
    <mergeCell ref="A15:F15"/>
    <mergeCell ref="A6:F6"/>
    <mergeCell ref="A9:F9"/>
  </mergeCells>
  <phoneticPr fontId="0" type="noConversion"/>
  <printOptions horizontalCentered="1" gridLinesSet="0"/>
  <pageMargins left="0.2" right="0.2" top="1.5" bottom="0.4" header="0.5" footer="0.2"/>
  <pageSetup orientation="portrait" r:id="rId1"/>
  <headerFooter alignWithMargins="0">
    <oddHeader>&amp;C&amp;"Arial,Bold"&amp;14 702 KAR 3:246
SECTION 7</oddHeader>
    <oddFooter xml:space="preserve">&amp;L&amp;8KDE - ODSS
sbdm&amp;C&amp;12Page 5&amp;R&amp;8 01/16/07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showGridLines="0" workbookViewId="0">
      <selection activeCell="G16" sqref="G16"/>
    </sheetView>
  </sheetViews>
  <sheetFormatPr defaultColWidth="9.140625" defaultRowHeight="12.75" x14ac:dyDescent="0.2"/>
  <cols>
    <col min="1" max="1" width="2.42578125" style="2" customWidth="1"/>
    <col min="2" max="2" width="3" style="2" customWidth="1"/>
    <col min="3" max="3" width="8.85546875" style="2" customWidth="1"/>
    <col min="4" max="4" width="26.85546875" style="2" customWidth="1"/>
    <col min="5" max="5" width="19.140625" style="2" customWidth="1"/>
    <col min="6" max="6" width="5.85546875" style="2" customWidth="1"/>
    <col min="7" max="7" width="20.85546875" style="2" customWidth="1"/>
    <col min="8" max="8" width="3.7109375" style="2" customWidth="1"/>
    <col min="9" max="16384" width="9.140625" style="2"/>
  </cols>
  <sheetData>
    <row r="1" spans="1:22" s="3" customFormat="1" ht="15.75" x14ac:dyDescent="0.25">
      <c r="A1" s="11"/>
      <c r="B1" s="212" t="s">
        <v>92</v>
      </c>
      <c r="C1" s="212"/>
      <c r="D1" s="220" t="s">
        <v>1</v>
      </c>
      <c r="E1" s="161"/>
      <c r="F1" s="16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2" s="3" customFormat="1" x14ac:dyDescent="0.2">
      <c r="A2" s="11"/>
      <c r="B2" s="11"/>
      <c r="C2" s="11"/>
      <c r="D2" s="109"/>
      <c r="E2" s="109"/>
      <c r="F2" s="109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1:22" s="3" customFormat="1" ht="15.75" x14ac:dyDescent="0.25">
      <c r="A3" s="11"/>
      <c r="B3" s="212" t="s">
        <v>93</v>
      </c>
      <c r="C3" s="212"/>
      <c r="D3" s="220" t="s">
        <v>10</v>
      </c>
      <c r="E3" s="161"/>
      <c r="F3" s="16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2" s="3" customFormat="1" ht="15.75" x14ac:dyDescent="0.25">
      <c r="A4" s="11"/>
      <c r="B4" s="11"/>
      <c r="C4" s="11"/>
      <c r="D4" s="105"/>
      <c r="E4" s="108"/>
      <c r="F4" s="108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</row>
    <row r="5" spans="1:22" s="11" customFormat="1" x14ac:dyDescent="0.2">
      <c r="D5" s="109"/>
      <c r="E5" s="109"/>
      <c r="F5" s="109"/>
    </row>
    <row r="6" spans="1:22" s="33" customFormat="1" ht="21" customHeight="1" x14ac:dyDescent="0.25">
      <c r="A6" s="28"/>
      <c r="B6" s="29" t="s">
        <v>94</v>
      </c>
      <c r="C6" s="29"/>
      <c r="E6" s="30"/>
      <c r="F6" s="30"/>
      <c r="G6" s="31"/>
      <c r="H6" s="3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9.5" customHeight="1" x14ac:dyDescent="0.2">
      <c r="A7" s="17"/>
      <c r="B7" s="219" t="s">
        <v>95</v>
      </c>
      <c r="C7" s="179"/>
      <c r="D7" s="179"/>
      <c r="E7" s="11"/>
      <c r="F7" s="11"/>
      <c r="G7" s="14"/>
      <c r="H7" s="18"/>
    </row>
    <row r="8" spans="1:22" ht="19.5" customHeight="1" x14ac:dyDescent="0.2">
      <c r="A8" s="17"/>
      <c r="C8" s="214" t="s">
        <v>96</v>
      </c>
      <c r="D8" s="190"/>
      <c r="E8" s="43"/>
      <c r="F8" s="43"/>
      <c r="G8" s="129">
        <f>SUM('Section 4 (Page 2)'!H43)</f>
        <v>576096</v>
      </c>
      <c r="H8" s="18"/>
    </row>
    <row r="9" spans="1:22" ht="19.5" customHeight="1" x14ac:dyDescent="0.2">
      <c r="A9" s="17"/>
      <c r="E9" s="42"/>
      <c r="F9" s="42"/>
      <c r="G9" s="42"/>
      <c r="H9" s="18"/>
    </row>
    <row r="10" spans="1:22" ht="19.5" customHeight="1" x14ac:dyDescent="0.2">
      <c r="A10" s="17"/>
      <c r="B10" s="217" t="s">
        <v>97</v>
      </c>
      <c r="C10" s="190"/>
      <c r="D10" s="190"/>
      <c r="E10" s="44"/>
      <c r="F10" s="44"/>
      <c r="G10" s="42"/>
      <c r="H10" s="18"/>
    </row>
    <row r="11" spans="1:22" ht="19.5" customHeight="1" x14ac:dyDescent="0.2">
      <c r="A11" s="17"/>
      <c r="C11" s="214" t="s">
        <v>98</v>
      </c>
      <c r="D11" s="190"/>
      <c r="E11" s="43"/>
      <c r="F11" s="43"/>
      <c r="G11" s="129">
        <f>SUM('Section 5 (Page 3)'!H44)</f>
        <v>65028</v>
      </c>
      <c r="H11" s="18"/>
    </row>
    <row r="12" spans="1:22" ht="19.5" customHeight="1" x14ac:dyDescent="0.2">
      <c r="A12" s="17"/>
      <c r="E12" s="42"/>
      <c r="F12" s="42"/>
      <c r="G12" s="42"/>
      <c r="H12" s="18"/>
    </row>
    <row r="13" spans="1:22" ht="19.5" customHeight="1" x14ac:dyDescent="0.2">
      <c r="A13" s="17"/>
      <c r="B13" s="217" t="s">
        <v>99</v>
      </c>
      <c r="C13" s="190"/>
      <c r="D13" s="190"/>
      <c r="E13" s="44"/>
      <c r="F13" s="44"/>
      <c r="G13" s="42"/>
      <c r="H13" s="18"/>
    </row>
    <row r="14" spans="1:22" ht="19.5" customHeight="1" x14ac:dyDescent="0.2">
      <c r="A14" s="17"/>
      <c r="C14" s="215" t="s">
        <v>100</v>
      </c>
      <c r="D14" s="190"/>
      <c r="E14" s="43"/>
      <c r="F14" s="43"/>
      <c r="G14" s="130">
        <f>SUM('Section 6 (Page 4)'!D11)</f>
        <v>22014.93</v>
      </c>
      <c r="H14" s="18"/>
    </row>
    <row r="15" spans="1:22" ht="19.5" customHeight="1" x14ac:dyDescent="0.2">
      <c r="A15" s="17"/>
      <c r="E15" s="42"/>
      <c r="F15" s="42"/>
      <c r="G15" s="156" t="s">
        <v>37</v>
      </c>
      <c r="H15" s="18"/>
    </row>
    <row r="16" spans="1:22" ht="19.5" customHeight="1" x14ac:dyDescent="0.2">
      <c r="A16" s="17"/>
      <c r="B16" s="217" t="s">
        <v>101</v>
      </c>
      <c r="C16" s="190"/>
      <c r="D16" s="190"/>
      <c r="E16" s="44"/>
      <c r="F16" s="44"/>
      <c r="G16" s="42"/>
      <c r="H16" s="18"/>
    </row>
    <row r="17" spans="1:8" ht="19.5" customHeight="1" x14ac:dyDescent="0.2">
      <c r="A17" s="17"/>
      <c r="C17" s="215" t="s">
        <v>102</v>
      </c>
      <c r="D17" s="190"/>
      <c r="E17" s="129"/>
      <c r="F17" s="131"/>
      <c r="G17" s="42"/>
      <c r="H17" s="18"/>
    </row>
    <row r="18" spans="1:8" ht="19.5" customHeight="1" x14ac:dyDescent="0.2">
      <c r="A18" s="17"/>
      <c r="C18" s="215" t="s">
        <v>96</v>
      </c>
      <c r="D18" s="190"/>
      <c r="E18" s="132">
        <v>49378</v>
      </c>
      <c r="F18" s="131"/>
      <c r="G18" s="42"/>
      <c r="H18" s="18"/>
    </row>
    <row r="19" spans="1:8" ht="19.5" customHeight="1" x14ac:dyDescent="0.2">
      <c r="A19" s="17"/>
      <c r="B19" s="216" t="s">
        <v>103</v>
      </c>
      <c r="C19" s="190"/>
      <c r="D19" s="190"/>
      <c r="E19" s="42"/>
      <c r="F19" s="42"/>
      <c r="G19" s="129">
        <f>SUM('Section 7 (Page 5)'!H31)</f>
        <v>54908</v>
      </c>
      <c r="H19" s="18"/>
    </row>
    <row r="20" spans="1:8" ht="19.5" customHeight="1" x14ac:dyDescent="0.2">
      <c r="A20" s="17"/>
      <c r="D20" s="11"/>
      <c r="E20" s="44"/>
      <c r="F20" s="44"/>
      <c r="G20" s="42"/>
      <c r="H20" s="18"/>
    </row>
    <row r="21" spans="1:8" ht="19.5" customHeight="1" x14ac:dyDescent="0.2">
      <c r="A21" s="17"/>
      <c r="B21" s="217" t="s">
        <v>104</v>
      </c>
      <c r="C21" s="190"/>
      <c r="D21" s="190"/>
      <c r="E21" s="44"/>
      <c r="F21" s="44"/>
      <c r="G21" s="42"/>
      <c r="H21" s="18"/>
    </row>
    <row r="22" spans="1:8" ht="19.5" customHeight="1" x14ac:dyDescent="0.2">
      <c r="A22" s="17"/>
      <c r="D22" s="11"/>
      <c r="E22" s="44"/>
      <c r="F22" s="44"/>
      <c r="G22" s="42"/>
      <c r="H22" s="18"/>
    </row>
    <row r="23" spans="1:8" ht="19.5" customHeight="1" x14ac:dyDescent="0.2">
      <c r="A23" s="17"/>
      <c r="B23" s="218" t="s">
        <v>105</v>
      </c>
      <c r="C23" s="190"/>
      <c r="D23" s="190"/>
      <c r="E23" s="45"/>
      <c r="F23" s="45"/>
      <c r="G23" s="42"/>
      <c r="H23" s="18"/>
    </row>
    <row r="24" spans="1:8" ht="19.5" customHeight="1" x14ac:dyDescent="0.2">
      <c r="A24" s="17"/>
      <c r="C24" s="214" t="s">
        <v>106</v>
      </c>
      <c r="D24" s="214"/>
      <c r="E24" s="42"/>
      <c r="F24" s="42"/>
      <c r="G24" s="130">
        <f>SUM(2346*0.65)</f>
        <v>1524.9</v>
      </c>
      <c r="H24" s="18"/>
    </row>
    <row r="25" spans="1:8" ht="19.5" customHeight="1" x14ac:dyDescent="0.2">
      <c r="A25" s="17"/>
      <c r="E25" s="42"/>
      <c r="F25" s="42"/>
      <c r="G25" s="42"/>
      <c r="H25" s="18"/>
    </row>
    <row r="26" spans="1:8" ht="19.5" customHeight="1" thickBot="1" x14ac:dyDescent="0.3">
      <c r="A26" s="17"/>
      <c r="B26" s="212" t="s">
        <v>107</v>
      </c>
      <c r="C26" s="190"/>
      <c r="D26" s="190"/>
      <c r="E26" s="46"/>
      <c r="F26" s="46"/>
      <c r="G26" s="133">
        <f>SUM(G8+G11+G14+G19+G24)</f>
        <v>719571.83000000007</v>
      </c>
      <c r="H26" s="18"/>
    </row>
    <row r="27" spans="1:8" ht="13.5" thickTop="1" x14ac:dyDescent="0.2">
      <c r="A27" s="20"/>
      <c r="B27" s="15"/>
      <c r="C27" s="15"/>
      <c r="D27" s="15"/>
      <c r="E27" s="15"/>
      <c r="F27" s="15"/>
      <c r="G27" s="15"/>
      <c r="H27" s="16"/>
    </row>
  </sheetData>
  <mergeCells count="18">
    <mergeCell ref="D1:F1"/>
    <mergeCell ref="D3:F3"/>
    <mergeCell ref="B1:C1"/>
    <mergeCell ref="B3:C3"/>
    <mergeCell ref="B13:D13"/>
    <mergeCell ref="B16:D16"/>
    <mergeCell ref="C17:D17"/>
    <mergeCell ref="B7:D7"/>
    <mergeCell ref="C8:D8"/>
    <mergeCell ref="B10:D10"/>
    <mergeCell ref="C11:D11"/>
    <mergeCell ref="C14:D14"/>
    <mergeCell ref="C24:D24"/>
    <mergeCell ref="B26:D26"/>
    <mergeCell ref="C18:D18"/>
    <mergeCell ref="B19:D19"/>
    <mergeCell ref="B21:D21"/>
    <mergeCell ref="B23:D23"/>
  </mergeCells>
  <phoneticPr fontId="0" type="noConversion"/>
  <printOptions horizontalCentered="1"/>
  <pageMargins left="0.75" right="0.75" top="1.75" bottom="1" header="0.5" footer="0.5"/>
  <pageSetup orientation="portrait" r:id="rId1"/>
  <headerFooter alignWithMargins="0">
    <oddHeader>&amp;C&amp;"Arial,Bold"&amp;12SCHOOL COUNCIL WORKING BUDGET - &amp;USECTION A&amp;U
REVENUE TO BE COMPLETED BY CENTRAL OFFICE
BUDGETED EXPENDITURES TO BE COMPLETED BY SCHOOL COUNCIL</oddHeader>
    <oddFooter>&amp;L&amp;8KDE - ODSS
sbdm&amp;C&amp;12Page 6&amp;R&amp;8 01/16/07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showGridLines="0" topLeftCell="B1" workbookViewId="0">
      <selection activeCell="L27" sqref="L27"/>
    </sheetView>
  </sheetViews>
  <sheetFormatPr defaultColWidth="9.140625" defaultRowHeight="12.75" x14ac:dyDescent="0.2"/>
  <cols>
    <col min="1" max="1" width="2.7109375" style="12" customWidth="1"/>
    <col min="2" max="2" width="9.28515625" style="12" customWidth="1"/>
    <col min="3" max="3" width="3.28515625" style="12" customWidth="1"/>
    <col min="4" max="4" width="33.7109375" style="12" customWidth="1"/>
    <col min="5" max="5" width="5.140625" style="12" customWidth="1"/>
    <col min="6" max="6" width="26.28515625" style="12" customWidth="1"/>
    <col min="7" max="7" width="3.5703125" style="12" customWidth="1"/>
    <col min="8" max="16384" width="9.140625" style="12"/>
  </cols>
  <sheetData>
    <row r="1" spans="1:10" s="13" customFormat="1" x14ac:dyDescent="0.2">
      <c r="A1" s="116"/>
      <c r="B1" s="116" t="s">
        <v>92</v>
      </c>
      <c r="C1" s="220"/>
      <c r="D1" s="220"/>
      <c r="E1" s="220"/>
      <c r="F1" s="116"/>
      <c r="G1" s="116"/>
      <c r="H1" s="116"/>
      <c r="I1" s="116"/>
      <c r="J1" s="116"/>
    </row>
    <row r="2" spans="1:10" s="13" customFormat="1" x14ac:dyDescent="0.2">
      <c r="A2" s="116"/>
      <c r="B2" s="116"/>
      <c r="C2" s="116"/>
      <c r="D2" s="116"/>
      <c r="E2" s="116"/>
      <c r="F2" s="116"/>
      <c r="G2" s="116"/>
      <c r="H2" s="116"/>
      <c r="I2" s="116"/>
      <c r="J2" s="116"/>
    </row>
    <row r="3" spans="1:10" s="13" customFormat="1" x14ac:dyDescent="0.2">
      <c r="A3" s="116"/>
      <c r="B3" s="116" t="s">
        <v>93</v>
      </c>
      <c r="C3" s="220"/>
      <c r="D3" s="220"/>
      <c r="E3" s="220"/>
      <c r="F3" s="116"/>
      <c r="G3" s="116"/>
      <c r="H3" s="116"/>
      <c r="I3" s="116"/>
      <c r="J3" s="116"/>
    </row>
    <row r="4" spans="1:10" ht="15.95" customHeight="1" x14ac:dyDescent="0.2"/>
    <row r="5" spans="1:10" s="26" customFormat="1" ht="22.5" customHeight="1" x14ac:dyDescent="0.2">
      <c r="A5" s="221" t="s">
        <v>108</v>
      </c>
      <c r="B5" s="222"/>
      <c r="C5" s="222"/>
      <c r="D5" s="222"/>
      <c r="E5" s="222"/>
      <c r="F5" s="222"/>
      <c r="G5" s="223"/>
      <c r="H5" s="19"/>
      <c r="I5" s="99"/>
      <c r="J5" s="99"/>
    </row>
    <row r="6" spans="1:10" s="25" customFormat="1" ht="17.100000000000001" customHeight="1" x14ac:dyDescent="0.2">
      <c r="A6" s="35"/>
      <c r="B6" s="24" t="s">
        <v>109</v>
      </c>
      <c r="C6" s="34" t="s">
        <v>110</v>
      </c>
      <c r="F6" s="24" t="s">
        <v>111</v>
      </c>
      <c r="G6" s="36"/>
    </row>
    <row r="7" spans="1:10" s="4" customFormat="1" ht="15" customHeight="1" x14ac:dyDescent="0.2">
      <c r="A7" s="19"/>
      <c r="B7" s="21">
        <v>110</v>
      </c>
      <c r="C7" s="215" t="s">
        <v>112</v>
      </c>
      <c r="D7" s="215"/>
      <c r="E7" s="99"/>
      <c r="F7" s="22"/>
      <c r="G7" s="37"/>
      <c r="H7" s="99"/>
      <c r="I7" s="99"/>
      <c r="J7" s="99"/>
    </row>
    <row r="8" spans="1:10" s="4" customFormat="1" ht="15" customHeight="1" x14ac:dyDescent="0.25">
      <c r="A8" s="19"/>
      <c r="B8" s="22" t="s">
        <v>37</v>
      </c>
      <c r="C8" s="38"/>
      <c r="D8" s="99" t="s">
        <v>113</v>
      </c>
      <c r="E8" s="99"/>
      <c r="F8" s="48"/>
      <c r="G8" s="37"/>
      <c r="H8" s="99"/>
      <c r="I8" s="99"/>
      <c r="J8" s="99"/>
    </row>
    <row r="9" spans="1:10" s="4" customFormat="1" ht="15" customHeight="1" x14ac:dyDescent="0.25">
      <c r="A9" s="19"/>
      <c r="B9" s="23"/>
      <c r="C9" s="38"/>
      <c r="D9" s="99" t="s">
        <v>114</v>
      </c>
      <c r="E9" s="99"/>
      <c r="F9" s="49"/>
      <c r="G9" s="37"/>
      <c r="H9" s="99"/>
      <c r="I9" s="99"/>
      <c r="J9" s="99"/>
    </row>
    <row r="10" spans="1:10" s="4" customFormat="1" ht="15" customHeight="1" x14ac:dyDescent="0.25">
      <c r="A10" s="19"/>
      <c r="B10" s="23"/>
      <c r="C10" s="38"/>
      <c r="D10" s="99" t="s">
        <v>115</v>
      </c>
      <c r="E10" s="99"/>
      <c r="F10" s="49"/>
      <c r="G10" s="37"/>
      <c r="H10" s="99"/>
      <c r="I10" s="99"/>
      <c r="J10" s="99"/>
    </row>
    <row r="11" spans="1:10" s="4" customFormat="1" ht="15" customHeight="1" x14ac:dyDescent="0.25">
      <c r="A11" s="19"/>
      <c r="B11" s="23"/>
      <c r="C11" s="38"/>
      <c r="D11" s="99" t="s">
        <v>116</v>
      </c>
      <c r="E11" s="99"/>
      <c r="F11" s="49"/>
      <c r="G11" s="37"/>
      <c r="H11" s="99"/>
      <c r="I11" s="99"/>
      <c r="J11" s="99"/>
    </row>
    <row r="12" spans="1:10" s="4" customFormat="1" ht="15" customHeight="1" x14ac:dyDescent="0.25">
      <c r="A12" s="19"/>
      <c r="B12" s="23"/>
      <c r="C12" s="38"/>
      <c r="D12" s="99" t="s">
        <v>117</v>
      </c>
      <c r="E12" s="99"/>
      <c r="F12" s="49"/>
      <c r="G12" s="37"/>
      <c r="H12" s="99"/>
      <c r="I12" s="99"/>
      <c r="J12" s="99"/>
    </row>
    <row r="13" spans="1:10" s="4" customFormat="1" ht="15" customHeight="1" x14ac:dyDescent="0.25">
      <c r="A13" s="19"/>
      <c r="B13" s="22"/>
      <c r="C13" s="38"/>
      <c r="D13" s="99" t="s">
        <v>118</v>
      </c>
      <c r="E13" s="99"/>
      <c r="F13" s="49"/>
      <c r="G13" s="37"/>
      <c r="H13" s="99"/>
      <c r="I13" s="99"/>
      <c r="J13" s="99"/>
    </row>
    <row r="14" spans="1:10" s="4" customFormat="1" ht="15" customHeight="1" x14ac:dyDescent="0.2">
      <c r="A14" s="19"/>
      <c r="B14" s="23" t="s">
        <v>119</v>
      </c>
      <c r="C14" s="215" t="s">
        <v>64</v>
      </c>
      <c r="D14" s="215"/>
      <c r="E14" s="99"/>
      <c r="F14" s="47"/>
      <c r="G14" s="37"/>
      <c r="H14" s="99"/>
      <c r="I14" s="99"/>
      <c r="J14" s="99"/>
    </row>
    <row r="15" spans="1:10" s="4" customFormat="1" ht="15" customHeight="1" x14ac:dyDescent="0.25">
      <c r="A15" s="19"/>
      <c r="B15" s="22"/>
      <c r="C15" s="38"/>
      <c r="D15" s="99" t="s">
        <v>120</v>
      </c>
      <c r="E15" s="99"/>
      <c r="F15" s="48"/>
      <c r="G15" s="37"/>
      <c r="H15" s="99"/>
      <c r="I15" s="99"/>
      <c r="J15" s="99"/>
    </row>
    <row r="16" spans="1:10" s="4" customFormat="1" ht="15" customHeight="1" x14ac:dyDescent="0.25">
      <c r="A16" s="19"/>
      <c r="B16" s="22"/>
      <c r="C16" s="38"/>
      <c r="D16" s="99" t="s">
        <v>121</v>
      </c>
      <c r="E16" s="99"/>
      <c r="F16" s="49"/>
      <c r="G16" s="37"/>
      <c r="H16" s="99"/>
      <c r="I16" s="99"/>
      <c r="J16" s="99"/>
    </row>
    <row r="17" spans="1:7" s="4" customFormat="1" ht="15" customHeight="1" x14ac:dyDescent="0.25">
      <c r="A17" s="19"/>
      <c r="B17" s="22"/>
      <c r="C17" s="38"/>
      <c r="D17" s="99" t="s">
        <v>122</v>
      </c>
      <c r="E17" s="99"/>
      <c r="F17" s="49"/>
      <c r="G17" s="37"/>
    </row>
    <row r="18" spans="1:7" s="4" customFormat="1" ht="15" customHeight="1" x14ac:dyDescent="0.25">
      <c r="A18" s="19"/>
      <c r="B18" s="22"/>
      <c r="C18" s="38"/>
      <c r="D18" s="99" t="s">
        <v>123</v>
      </c>
      <c r="E18" s="99"/>
      <c r="F18" s="49"/>
      <c r="G18" s="37"/>
    </row>
    <row r="19" spans="1:7" s="4" customFormat="1" ht="15" customHeight="1" x14ac:dyDescent="0.25">
      <c r="A19" s="19"/>
      <c r="B19" s="22"/>
      <c r="C19" s="38"/>
      <c r="D19" s="99" t="s">
        <v>124</v>
      </c>
      <c r="E19" s="99"/>
      <c r="F19" s="49"/>
      <c r="G19" s="37"/>
    </row>
    <row r="20" spans="1:7" s="4" customFormat="1" ht="15" customHeight="1" x14ac:dyDescent="0.2">
      <c r="A20" s="19"/>
      <c r="B20" s="23" t="s">
        <v>125</v>
      </c>
      <c r="C20" s="215" t="s">
        <v>126</v>
      </c>
      <c r="D20" s="215"/>
      <c r="E20" s="99"/>
      <c r="F20" s="49"/>
      <c r="G20" s="37"/>
    </row>
    <row r="21" spans="1:7" s="4" customFormat="1" ht="15" customHeight="1" x14ac:dyDescent="0.2">
      <c r="A21" s="19"/>
      <c r="B21" s="23" t="s">
        <v>127</v>
      </c>
      <c r="C21" s="215" t="s">
        <v>128</v>
      </c>
      <c r="D21" s="215"/>
      <c r="E21" s="99"/>
      <c r="F21" s="49"/>
      <c r="G21" s="37"/>
    </row>
    <row r="22" spans="1:7" s="4" customFormat="1" ht="15" customHeight="1" x14ac:dyDescent="0.2">
      <c r="A22" s="19"/>
      <c r="B22" s="23" t="s">
        <v>129</v>
      </c>
      <c r="C22" s="215" t="s">
        <v>130</v>
      </c>
      <c r="D22" s="215"/>
      <c r="E22" s="99"/>
      <c r="F22" s="49"/>
      <c r="G22" s="37"/>
    </row>
    <row r="23" spans="1:7" s="4" customFormat="1" ht="15" customHeight="1" x14ac:dyDescent="0.2">
      <c r="A23" s="19"/>
      <c r="B23" s="23" t="s">
        <v>131</v>
      </c>
      <c r="C23" s="215" t="s">
        <v>132</v>
      </c>
      <c r="D23" s="215"/>
      <c r="E23" s="99"/>
      <c r="F23" s="49"/>
      <c r="G23" s="37"/>
    </row>
    <row r="24" spans="1:7" s="4" customFormat="1" ht="15" customHeight="1" x14ac:dyDescent="0.2">
      <c r="A24" s="19"/>
      <c r="B24" s="23" t="s">
        <v>133</v>
      </c>
      <c r="C24" s="215" t="s">
        <v>134</v>
      </c>
      <c r="D24" s="215"/>
      <c r="E24" s="99"/>
      <c r="F24" s="49"/>
      <c r="G24" s="37"/>
    </row>
    <row r="25" spans="1:7" s="4" customFormat="1" ht="15" customHeight="1" x14ac:dyDescent="0.2">
      <c r="A25" s="19"/>
      <c r="B25" s="23" t="s">
        <v>135</v>
      </c>
      <c r="C25" s="215" t="s">
        <v>136</v>
      </c>
      <c r="D25" s="215"/>
      <c r="E25" s="99"/>
      <c r="F25" s="49"/>
      <c r="G25" s="37"/>
    </row>
    <row r="26" spans="1:7" s="4" customFormat="1" ht="15" customHeight="1" x14ac:dyDescent="0.2">
      <c r="A26" s="19"/>
      <c r="B26" s="23" t="s">
        <v>137</v>
      </c>
      <c r="C26" s="215" t="s">
        <v>138</v>
      </c>
      <c r="D26" s="215"/>
      <c r="E26" s="99"/>
      <c r="F26" s="49"/>
      <c r="G26" s="37"/>
    </row>
    <row r="27" spans="1:7" s="4" customFormat="1" ht="15" customHeight="1" x14ac:dyDescent="0.2">
      <c r="A27" s="19"/>
      <c r="B27" s="23" t="s">
        <v>139</v>
      </c>
      <c r="C27" s="215" t="s">
        <v>140</v>
      </c>
      <c r="D27" s="215"/>
      <c r="E27" s="99"/>
      <c r="F27" s="49"/>
      <c r="G27" s="37"/>
    </row>
    <row r="28" spans="1:7" s="4" customFormat="1" ht="15" customHeight="1" x14ac:dyDescent="0.2">
      <c r="A28" s="19"/>
      <c r="B28" s="23" t="s">
        <v>141</v>
      </c>
      <c r="C28" s="215" t="s">
        <v>142</v>
      </c>
      <c r="D28" s="215"/>
      <c r="E28" s="99"/>
      <c r="F28" s="49"/>
      <c r="G28" s="37"/>
    </row>
    <row r="29" spans="1:7" s="4" customFormat="1" ht="15" customHeight="1" x14ac:dyDescent="0.2">
      <c r="A29" s="19"/>
      <c r="B29" s="23" t="s">
        <v>143</v>
      </c>
      <c r="C29" s="215" t="s">
        <v>144</v>
      </c>
      <c r="D29" s="215"/>
      <c r="E29" s="99"/>
      <c r="F29" s="49"/>
      <c r="G29" s="37"/>
    </row>
    <row r="30" spans="1:7" s="4" customFormat="1" ht="15" customHeight="1" x14ac:dyDescent="0.2">
      <c r="A30" s="19"/>
      <c r="B30" s="23" t="s">
        <v>145</v>
      </c>
      <c r="C30" s="215" t="s">
        <v>146</v>
      </c>
      <c r="D30" s="215"/>
      <c r="E30" s="99"/>
      <c r="F30" s="49"/>
      <c r="G30" s="37"/>
    </row>
    <row r="31" spans="1:7" s="4" customFormat="1" ht="15" customHeight="1" x14ac:dyDescent="0.2">
      <c r="A31" s="19"/>
      <c r="B31" s="23" t="s">
        <v>147</v>
      </c>
      <c r="C31" s="215" t="s">
        <v>148</v>
      </c>
      <c r="D31" s="215"/>
      <c r="E31" s="99"/>
      <c r="F31" s="49"/>
      <c r="G31" s="37"/>
    </row>
    <row r="32" spans="1:7" s="4" customFormat="1" ht="15" customHeight="1" x14ac:dyDescent="0.2">
      <c r="A32" s="19"/>
      <c r="B32" s="23" t="s">
        <v>149</v>
      </c>
      <c r="C32" s="215" t="s">
        <v>150</v>
      </c>
      <c r="D32" s="215"/>
      <c r="E32" s="99"/>
      <c r="F32" s="49"/>
      <c r="G32" s="37"/>
    </row>
    <row r="33" spans="1:7" ht="15" customHeight="1" x14ac:dyDescent="0.2">
      <c r="A33" s="19"/>
      <c r="B33" s="21">
        <v>733</v>
      </c>
      <c r="C33" s="215" t="s">
        <v>151</v>
      </c>
      <c r="D33" s="215"/>
      <c r="E33" s="99"/>
      <c r="F33" s="49"/>
      <c r="G33" s="37"/>
    </row>
    <row r="34" spans="1:7" ht="15" customHeight="1" x14ac:dyDescent="0.2">
      <c r="A34" s="19"/>
      <c r="B34" s="27">
        <v>734</v>
      </c>
      <c r="C34" s="215" t="s">
        <v>152</v>
      </c>
      <c r="D34" s="215"/>
      <c r="E34" s="99"/>
      <c r="F34" s="49"/>
      <c r="G34" s="37"/>
    </row>
    <row r="35" spans="1:7" ht="15" customHeight="1" x14ac:dyDescent="0.2">
      <c r="A35" s="19"/>
      <c r="B35" s="21">
        <v>735</v>
      </c>
      <c r="C35" s="215" t="s">
        <v>153</v>
      </c>
      <c r="D35" s="215"/>
      <c r="E35" s="99"/>
      <c r="F35" s="49"/>
      <c r="G35" s="37"/>
    </row>
    <row r="36" spans="1:7" ht="15" customHeight="1" x14ac:dyDescent="0.2">
      <c r="A36" s="19"/>
      <c r="B36" s="21">
        <v>810</v>
      </c>
      <c r="C36" s="215" t="s">
        <v>154</v>
      </c>
      <c r="D36" s="215"/>
      <c r="E36" s="99"/>
      <c r="F36" s="49"/>
      <c r="G36" s="37"/>
    </row>
    <row r="37" spans="1:7" ht="15" customHeight="1" x14ac:dyDescent="0.2">
      <c r="A37" s="19"/>
      <c r="B37" s="21">
        <v>840</v>
      </c>
      <c r="C37" s="215" t="s">
        <v>155</v>
      </c>
      <c r="D37" s="215"/>
      <c r="E37" s="99"/>
      <c r="F37" s="49"/>
      <c r="G37" s="37"/>
    </row>
    <row r="38" spans="1:7" ht="15" customHeight="1" x14ac:dyDescent="0.2">
      <c r="A38" s="19"/>
      <c r="B38" s="21">
        <v>892</v>
      </c>
      <c r="C38" s="215" t="s">
        <v>156</v>
      </c>
      <c r="D38" s="215"/>
      <c r="E38" s="99"/>
      <c r="F38" s="49"/>
      <c r="G38" s="37"/>
    </row>
    <row r="39" spans="1:7" ht="15" customHeight="1" x14ac:dyDescent="0.2">
      <c r="A39" s="19"/>
      <c r="B39" s="27">
        <v>894</v>
      </c>
      <c r="C39" s="215" t="s">
        <v>157</v>
      </c>
      <c r="D39" s="215"/>
      <c r="E39" s="99"/>
      <c r="F39" s="49"/>
      <c r="G39" s="37"/>
    </row>
    <row r="40" spans="1:7" ht="15" customHeight="1" x14ac:dyDescent="0.2">
      <c r="A40" s="19"/>
      <c r="B40" s="21">
        <v>895</v>
      </c>
      <c r="C40" s="215" t="s">
        <v>158</v>
      </c>
      <c r="D40" s="215"/>
      <c r="E40" s="99"/>
      <c r="F40" s="49"/>
      <c r="G40" s="37"/>
    </row>
    <row r="41" spans="1:7" ht="15" customHeight="1" x14ac:dyDescent="0.2">
      <c r="A41" s="19"/>
      <c r="B41" s="27">
        <v>899</v>
      </c>
      <c r="C41" s="215" t="s">
        <v>159</v>
      </c>
      <c r="D41" s="215"/>
      <c r="E41" s="99"/>
      <c r="F41" s="49"/>
      <c r="G41" s="37"/>
    </row>
    <row r="42" spans="1:7" ht="15" customHeight="1" x14ac:dyDescent="0.25">
      <c r="A42" s="19"/>
      <c r="B42" s="27"/>
      <c r="C42" s="39"/>
      <c r="D42" s="2"/>
      <c r="E42" s="2"/>
      <c r="F42" s="51"/>
      <c r="G42" s="37"/>
    </row>
    <row r="43" spans="1:7" s="4" customFormat="1" ht="15" customHeight="1" thickBot="1" x14ac:dyDescent="0.25">
      <c r="A43" s="19"/>
      <c r="B43" s="99"/>
      <c r="C43" s="108" t="s">
        <v>160</v>
      </c>
      <c r="D43" s="99"/>
      <c r="E43" s="99"/>
      <c r="F43" s="50"/>
      <c r="G43" s="37"/>
    </row>
    <row r="44" spans="1:7" ht="13.5" thickTop="1" x14ac:dyDescent="0.2">
      <c r="A44" s="40"/>
      <c r="B44" s="26"/>
      <c r="C44" s="26"/>
      <c r="D44" s="26"/>
      <c r="E44" s="26"/>
      <c r="F44" s="26"/>
      <c r="G44" s="41"/>
    </row>
  </sheetData>
  <mergeCells count="27">
    <mergeCell ref="C39:D39"/>
    <mergeCell ref="C40:D40"/>
    <mergeCell ref="C41:D41"/>
    <mergeCell ref="C35:D35"/>
    <mergeCell ref="C36:D36"/>
    <mergeCell ref="C37:D37"/>
    <mergeCell ref="C38:D38"/>
    <mergeCell ref="C30:D30"/>
    <mergeCell ref="C31:D31"/>
    <mergeCell ref="C32:D32"/>
    <mergeCell ref="C33:D33"/>
    <mergeCell ref="C34:D34"/>
    <mergeCell ref="C25:D25"/>
    <mergeCell ref="C26:D26"/>
    <mergeCell ref="C27:D27"/>
    <mergeCell ref="C28:D28"/>
    <mergeCell ref="C29:D29"/>
    <mergeCell ref="C20:D20"/>
    <mergeCell ref="C21:D21"/>
    <mergeCell ref="C22:D22"/>
    <mergeCell ref="C23:D23"/>
    <mergeCell ref="C24:D24"/>
    <mergeCell ref="A5:G5"/>
    <mergeCell ref="C1:E1"/>
    <mergeCell ref="C3:E3"/>
    <mergeCell ref="C7:D7"/>
    <mergeCell ref="C14:D14"/>
  </mergeCells>
  <phoneticPr fontId="0" type="noConversion"/>
  <printOptions horizontalCentered="1"/>
  <pageMargins left="0.2" right="0.2" top="1" bottom="0.4" header="0.2" footer="0.2"/>
  <pageSetup orientation="portrait" r:id="rId1"/>
  <headerFooter alignWithMargins="0">
    <oddHeader>&amp;C&amp;"Arial,Bold"&amp;12SCHOOL COUNCIL WORKING BUDGET - &amp;USECTION B&amp;U
REVENUE TO BE COMPLETED BY CENTRAL OFFICE
BUDGETED EXPENDITURES TO BE COMPLETED BY SCHOOL COUNCIL</oddHeader>
    <oddFooter xml:space="preserve">&amp;L&amp;8KDE - ODSS
sbdm&amp;C&amp;12Page 7&amp;R&amp;8 01/16/07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showGridLines="0" workbookViewId="0">
      <selection activeCell="G7" sqref="G7"/>
    </sheetView>
  </sheetViews>
  <sheetFormatPr defaultColWidth="11" defaultRowHeight="12.75" x14ac:dyDescent="0.2"/>
  <cols>
    <col min="1" max="1" width="3.140625" style="12" customWidth="1"/>
    <col min="2" max="2" width="12.7109375" style="12" customWidth="1"/>
    <col min="3" max="3" width="13" style="13" customWidth="1"/>
    <col min="4" max="4" width="13.28515625" style="13" customWidth="1"/>
    <col min="5" max="5" width="14" style="13" customWidth="1"/>
    <col min="6" max="6" width="15" style="13" customWidth="1"/>
    <col min="7" max="7" width="12.85546875" style="13" customWidth="1"/>
    <col min="8" max="8" width="13.140625" style="13" customWidth="1"/>
    <col min="9" max="9" width="13.28515625" style="3" customWidth="1"/>
    <col min="10" max="10" width="16.28515625" style="13" customWidth="1"/>
    <col min="11" max="11" width="9.140625" customWidth="1"/>
    <col min="12" max="16384" width="11" style="12"/>
  </cols>
  <sheetData>
    <row r="1" spans="1:11" ht="18" customHeight="1" x14ac:dyDescent="0.25">
      <c r="A1" s="168" t="s">
        <v>161</v>
      </c>
      <c r="B1" s="168"/>
      <c r="C1" s="224"/>
      <c r="D1" s="161"/>
      <c r="E1" s="161"/>
      <c r="F1" s="116"/>
      <c r="G1" s="116"/>
      <c r="H1" s="116"/>
      <c r="I1" s="11"/>
      <c r="J1" s="116"/>
    </row>
    <row r="2" spans="1:11" ht="18" customHeight="1" x14ac:dyDescent="0.25">
      <c r="A2" s="5"/>
      <c r="B2" s="5"/>
      <c r="C2" s="107"/>
      <c r="D2" s="106"/>
      <c r="E2" s="106"/>
      <c r="F2" s="116"/>
      <c r="G2" s="116"/>
      <c r="H2" s="116"/>
      <c r="I2" s="11"/>
      <c r="J2" s="116"/>
    </row>
    <row r="3" spans="1:11" ht="18" customHeight="1" x14ac:dyDescent="0.25">
      <c r="A3" s="5"/>
      <c r="B3" s="5"/>
      <c r="C3" s="107"/>
      <c r="D3" s="106"/>
      <c r="E3" s="106"/>
      <c r="F3" s="116"/>
      <c r="G3" s="116"/>
      <c r="H3" s="116"/>
      <c r="I3" s="11"/>
      <c r="J3" s="116"/>
    </row>
    <row r="4" spans="1:11" ht="13.5" thickBot="1" x14ac:dyDescent="0.25">
      <c r="C4" s="116"/>
      <c r="D4" s="116"/>
      <c r="E4" s="116"/>
      <c r="F4" s="116"/>
      <c r="G4" s="116"/>
      <c r="H4" s="116"/>
      <c r="I4" s="11"/>
      <c r="J4" s="116"/>
    </row>
    <row r="5" spans="1:11" s="7" customFormat="1" ht="15" customHeight="1" x14ac:dyDescent="0.25">
      <c r="A5" s="243"/>
      <c r="B5" s="244"/>
      <c r="C5" s="245"/>
      <c r="D5" s="69" t="s">
        <v>162</v>
      </c>
      <c r="E5" s="69" t="s">
        <v>163</v>
      </c>
      <c r="F5" s="238" t="s">
        <v>164</v>
      </c>
      <c r="G5" s="239"/>
      <c r="H5" s="69" t="s">
        <v>165</v>
      </c>
      <c r="I5" s="70"/>
      <c r="J5" s="71" t="s">
        <v>166</v>
      </c>
      <c r="K5" s="6"/>
    </row>
    <row r="6" spans="1:11" s="74" customFormat="1" ht="50.25" customHeight="1" x14ac:dyDescent="0.25">
      <c r="A6" s="240" t="s">
        <v>167</v>
      </c>
      <c r="B6" s="241"/>
      <c r="C6" s="242"/>
      <c r="D6" s="72" t="s">
        <v>168</v>
      </c>
      <c r="E6" s="72" t="s">
        <v>169</v>
      </c>
      <c r="F6" s="72" t="s">
        <v>170</v>
      </c>
      <c r="G6" s="72" t="s">
        <v>171</v>
      </c>
      <c r="H6" s="72" t="s">
        <v>172</v>
      </c>
      <c r="I6" s="72" t="s">
        <v>173</v>
      </c>
      <c r="J6" s="73" t="s">
        <v>174</v>
      </c>
      <c r="K6" s="134"/>
    </row>
    <row r="7" spans="1:11" s="76" customFormat="1" ht="20.100000000000001" customHeight="1" x14ac:dyDescent="0.2">
      <c r="A7" s="230"/>
      <c r="B7" s="231"/>
      <c r="C7" s="232"/>
      <c r="D7" s="135"/>
      <c r="E7" s="136"/>
      <c r="F7" s="136"/>
      <c r="G7" s="136">
        <v>139.34</v>
      </c>
      <c r="H7" s="136"/>
      <c r="I7" s="137"/>
      <c r="J7" s="138"/>
      <c r="K7" s="75"/>
    </row>
    <row r="8" spans="1:11" s="76" customFormat="1" ht="20.100000000000001" customHeight="1" x14ac:dyDescent="0.2">
      <c r="A8" s="230"/>
      <c r="B8" s="231"/>
      <c r="C8" s="232"/>
      <c r="D8" s="135"/>
      <c r="E8" s="136"/>
      <c r="F8" s="136"/>
      <c r="G8" s="136"/>
      <c r="H8" s="136"/>
      <c r="I8" s="137"/>
      <c r="J8" s="138"/>
      <c r="K8" s="75"/>
    </row>
    <row r="9" spans="1:11" s="76" customFormat="1" ht="20.100000000000001" customHeight="1" x14ac:dyDescent="0.2">
      <c r="A9" s="230"/>
      <c r="B9" s="231"/>
      <c r="C9" s="232"/>
      <c r="D9" s="135"/>
      <c r="E9" s="136"/>
      <c r="F9" s="136"/>
      <c r="G9" s="136"/>
      <c r="H9" s="136"/>
      <c r="I9" s="137"/>
      <c r="J9" s="138"/>
      <c r="K9" s="75"/>
    </row>
    <row r="10" spans="1:11" s="76" customFormat="1" ht="20.100000000000001" customHeight="1" x14ac:dyDescent="0.2">
      <c r="A10" s="230"/>
      <c r="B10" s="231"/>
      <c r="C10" s="232"/>
      <c r="D10" s="135"/>
      <c r="E10" s="136"/>
      <c r="F10" s="136"/>
      <c r="G10" s="136"/>
      <c r="H10" s="136"/>
      <c r="I10" s="137"/>
      <c r="J10" s="138"/>
      <c r="K10" s="75"/>
    </row>
    <row r="11" spans="1:11" s="76" customFormat="1" ht="20.100000000000001" customHeight="1" x14ac:dyDescent="0.2">
      <c r="A11" s="230"/>
      <c r="B11" s="231"/>
      <c r="C11" s="232"/>
      <c r="D11" s="135"/>
      <c r="E11" s="136"/>
      <c r="F11" s="136"/>
      <c r="G11" s="136"/>
      <c r="H11" s="136"/>
      <c r="I11" s="137"/>
      <c r="J11" s="138"/>
      <c r="K11" s="75"/>
    </row>
    <row r="12" spans="1:11" s="76" customFormat="1" ht="20.100000000000001" customHeight="1" x14ac:dyDescent="0.2">
      <c r="A12" s="230"/>
      <c r="B12" s="231"/>
      <c r="C12" s="232"/>
      <c r="D12" s="135"/>
      <c r="E12" s="136"/>
      <c r="F12" s="136"/>
      <c r="G12" s="136"/>
      <c r="H12" s="136"/>
      <c r="I12" s="137"/>
      <c r="J12" s="138"/>
      <c r="K12" s="75"/>
    </row>
    <row r="13" spans="1:11" s="76" customFormat="1" ht="20.100000000000001" customHeight="1" x14ac:dyDescent="0.2">
      <c r="A13" s="230"/>
      <c r="B13" s="231"/>
      <c r="C13" s="232"/>
      <c r="D13" s="135"/>
      <c r="E13" s="136"/>
      <c r="F13" s="136"/>
      <c r="G13" s="136"/>
      <c r="H13" s="136"/>
      <c r="I13" s="137"/>
      <c r="J13" s="138"/>
      <c r="K13" s="75"/>
    </row>
    <row r="14" spans="1:11" s="76" customFormat="1" ht="20.100000000000001" customHeight="1" x14ac:dyDescent="0.2">
      <c r="A14" s="230"/>
      <c r="B14" s="231"/>
      <c r="C14" s="232"/>
      <c r="D14" s="135"/>
      <c r="E14" s="136"/>
      <c r="F14" s="136"/>
      <c r="G14" s="136"/>
      <c r="H14" s="136"/>
      <c r="I14" s="137"/>
      <c r="J14" s="138"/>
      <c r="K14" s="75"/>
    </row>
    <row r="15" spans="1:11" s="76" customFormat="1" ht="20.100000000000001" customHeight="1" x14ac:dyDescent="0.2">
      <c r="A15" s="230"/>
      <c r="B15" s="231"/>
      <c r="C15" s="232"/>
      <c r="D15" s="135"/>
      <c r="E15" s="136"/>
      <c r="F15" s="136"/>
      <c r="G15" s="136"/>
      <c r="H15" s="136"/>
      <c r="I15" s="137"/>
      <c r="J15" s="138"/>
      <c r="K15" s="75"/>
    </row>
    <row r="16" spans="1:11" s="76" customFormat="1" ht="20.100000000000001" customHeight="1" x14ac:dyDescent="0.2">
      <c r="A16" s="230"/>
      <c r="B16" s="231"/>
      <c r="C16" s="232"/>
      <c r="D16" s="135"/>
      <c r="E16" s="136"/>
      <c r="F16" s="136"/>
      <c r="G16" s="136"/>
      <c r="H16" s="136"/>
      <c r="I16" s="137"/>
      <c r="J16" s="138"/>
      <c r="K16" s="75"/>
    </row>
    <row r="17" spans="1:11" s="76" customFormat="1" ht="20.100000000000001" customHeight="1" x14ac:dyDescent="0.2">
      <c r="A17" s="230"/>
      <c r="B17" s="231"/>
      <c r="C17" s="232"/>
      <c r="D17" s="135"/>
      <c r="E17" s="136"/>
      <c r="F17" s="136"/>
      <c r="G17" s="136"/>
      <c r="H17" s="136"/>
      <c r="I17" s="137"/>
      <c r="J17" s="138"/>
      <c r="K17" s="75"/>
    </row>
    <row r="18" spans="1:11" s="76" customFormat="1" ht="20.100000000000001" customHeight="1" x14ac:dyDescent="0.2">
      <c r="A18" s="230"/>
      <c r="B18" s="231"/>
      <c r="C18" s="232"/>
      <c r="D18" s="135"/>
      <c r="E18" s="136"/>
      <c r="F18" s="136"/>
      <c r="G18" s="136"/>
      <c r="H18" s="136"/>
      <c r="I18" s="137"/>
      <c r="J18" s="138"/>
      <c r="K18" s="75"/>
    </row>
    <row r="19" spans="1:11" s="76" customFormat="1" ht="20.100000000000001" customHeight="1" x14ac:dyDescent="0.2">
      <c r="A19" s="230"/>
      <c r="B19" s="231"/>
      <c r="C19" s="232"/>
      <c r="D19" s="135"/>
      <c r="E19" s="136"/>
      <c r="F19" s="136"/>
      <c r="G19" s="136"/>
      <c r="H19" s="136"/>
      <c r="I19" s="137"/>
      <c r="J19" s="138"/>
      <c r="K19" s="75"/>
    </row>
    <row r="20" spans="1:11" s="76" customFormat="1" ht="20.100000000000001" customHeight="1" x14ac:dyDescent="0.2">
      <c r="A20" s="230"/>
      <c r="B20" s="231"/>
      <c r="C20" s="232"/>
      <c r="D20" s="135"/>
      <c r="E20" s="136"/>
      <c r="F20" s="136"/>
      <c r="G20" s="136"/>
      <c r="H20" s="136"/>
      <c r="I20" s="137"/>
      <c r="J20" s="138"/>
      <c r="K20" s="75"/>
    </row>
    <row r="21" spans="1:11" s="76" customFormat="1" ht="20.100000000000001" customHeight="1" x14ac:dyDescent="0.2">
      <c r="A21" s="230"/>
      <c r="B21" s="231"/>
      <c r="C21" s="232"/>
      <c r="D21" s="135"/>
      <c r="E21" s="136"/>
      <c r="F21" s="136"/>
      <c r="G21" s="136"/>
      <c r="H21" s="136"/>
      <c r="I21" s="137"/>
      <c r="J21" s="138"/>
      <c r="K21" s="75"/>
    </row>
    <row r="22" spans="1:11" s="76" customFormat="1" ht="20.100000000000001" customHeight="1" x14ac:dyDescent="0.2">
      <c r="A22" s="230"/>
      <c r="B22" s="231"/>
      <c r="C22" s="232"/>
      <c r="D22" s="135"/>
      <c r="E22" s="136"/>
      <c r="F22" s="136"/>
      <c r="G22" s="136"/>
      <c r="H22" s="136"/>
      <c r="I22" s="137"/>
      <c r="J22" s="138"/>
      <c r="K22" s="75"/>
    </row>
    <row r="23" spans="1:11" s="76" customFormat="1" ht="20.100000000000001" customHeight="1" x14ac:dyDescent="0.2">
      <c r="A23" s="230"/>
      <c r="B23" s="231"/>
      <c r="C23" s="232"/>
      <c r="D23" s="135"/>
      <c r="E23" s="136"/>
      <c r="F23" s="136"/>
      <c r="G23" s="136"/>
      <c r="H23" s="136"/>
      <c r="I23" s="137"/>
      <c r="J23" s="138"/>
      <c r="K23" s="75"/>
    </row>
    <row r="24" spans="1:11" s="76" customFormat="1" ht="20.100000000000001" customHeight="1" x14ac:dyDescent="0.2">
      <c r="A24" s="230"/>
      <c r="B24" s="231"/>
      <c r="C24" s="232"/>
      <c r="D24" s="135"/>
      <c r="E24" s="136"/>
      <c r="F24" s="136"/>
      <c r="G24" s="136"/>
      <c r="H24" s="136"/>
      <c r="I24" s="137"/>
      <c r="J24" s="138"/>
      <c r="K24" s="75"/>
    </row>
    <row r="25" spans="1:11" s="76" customFormat="1" ht="20.100000000000001" customHeight="1" x14ac:dyDescent="0.2">
      <c r="A25" s="230"/>
      <c r="B25" s="231"/>
      <c r="C25" s="232"/>
      <c r="D25" s="135"/>
      <c r="E25" s="136"/>
      <c r="F25" s="136"/>
      <c r="G25" s="136"/>
      <c r="H25" s="136"/>
      <c r="I25" s="137"/>
      <c r="J25" s="138"/>
      <c r="K25" s="75"/>
    </row>
    <row r="26" spans="1:11" s="76" customFormat="1" ht="20.100000000000001" customHeight="1" x14ac:dyDescent="0.2">
      <c r="A26" s="230"/>
      <c r="B26" s="231"/>
      <c r="C26" s="232"/>
      <c r="D26" s="135"/>
      <c r="E26" s="136"/>
      <c r="F26" s="136"/>
      <c r="G26" s="136"/>
      <c r="H26" s="136"/>
      <c r="I26" s="137"/>
      <c r="J26" s="138"/>
      <c r="K26" s="75"/>
    </row>
    <row r="27" spans="1:11" s="76" customFormat="1" ht="20.100000000000001" customHeight="1" x14ac:dyDescent="0.2">
      <c r="A27" s="230"/>
      <c r="B27" s="231"/>
      <c r="C27" s="232"/>
      <c r="D27" s="135"/>
      <c r="E27" s="136"/>
      <c r="F27" s="136"/>
      <c r="G27" s="136"/>
      <c r="H27" s="136"/>
      <c r="I27" s="137"/>
      <c r="J27" s="138"/>
      <c r="K27" s="75"/>
    </row>
    <row r="28" spans="1:11" s="76" customFormat="1" ht="20.100000000000001" customHeight="1" x14ac:dyDescent="0.2">
      <c r="A28" s="230"/>
      <c r="B28" s="231"/>
      <c r="C28" s="232"/>
      <c r="D28" s="135"/>
      <c r="E28" s="136"/>
      <c r="F28" s="136"/>
      <c r="G28" s="136"/>
      <c r="H28" s="136"/>
      <c r="I28" s="137"/>
      <c r="J28" s="138"/>
      <c r="K28" s="75"/>
    </row>
    <row r="29" spans="1:11" s="76" customFormat="1" ht="20.100000000000001" customHeight="1" x14ac:dyDescent="0.2">
      <c r="A29" s="230"/>
      <c r="B29" s="231"/>
      <c r="C29" s="232"/>
      <c r="D29" s="135"/>
      <c r="E29" s="136"/>
      <c r="F29" s="136"/>
      <c r="G29" s="136"/>
      <c r="H29" s="136"/>
      <c r="I29" s="137"/>
      <c r="J29" s="138"/>
      <c r="K29" s="75"/>
    </row>
    <row r="30" spans="1:11" s="76" customFormat="1" ht="20.100000000000001" customHeight="1" x14ac:dyDescent="0.2">
      <c r="A30" s="233" t="s">
        <v>175</v>
      </c>
      <c r="B30" s="234"/>
      <c r="C30" s="232"/>
      <c r="D30" s="139"/>
      <c r="E30" s="140"/>
      <c r="F30" s="140"/>
      <c r="G30" s="141"/>
      <c r="H30" s="142"/>
      <c r="I30" s="143"/>
      <c r="J30" s="144"/>
      <c r="K30" s="75"/>
    </row>
    <row r="31" spans="1:11" s="76" customFormat="1" ht="20.100000000000001" customHeight="1" x14ac:dyDescent="0.2">
      <c r="A31" s="235" t="s">
        <v>176</v>
      </c>
      <c r="B31" s="236"/>
      <c r="C31" s="237"/>
      <c r="D31" s="237"/>
      <c r="E31" s="232"/>
      <c r="F31" s="141"/>
      <c r="G31" s="141"/>
      <c r="H31" s="141"/>
      <c r="I31" s="145"/>
      <c r="J31" s="146"/>
      <c r="K31" s="75"/>
    </row>
    <row r="32" spans="1:11" s="80" customFormat="1" ht="15.75" customHeight="1" x14ac:dyDescent="0.2">
      <c r="A32" s="94"/>
      <c r="B32" s="93"/>
      <c r="C32" s="93"/>
      <c r="D32" s="78"/>
      <c r="E32" s="78"/>
      <c r="F32" s="78"/>
      <c r="G32" s="78"/>
      <c r="H32" s="78"/>
      <c r="I32" s="78"/>
      <c r="J32" s="79"/>
    </row>
    <row r="33" spans="1:10" s="80" customFormat="1" ht="19.5" customHeight="1" x14ac:dyDescent="0.25">
      <c r="A33" s="228" t="s">
        <v>177</v>
      </c>
      <c r="B33" s="229"/>
      <c r="C33" s="214"/>
      <c r="D33" s="214"/>
      <c r="E33" s="78"/>
      <c r="F33" s="78"/>
      <c r="G33" s="78"/>
      <c r="H33" s="78"/>
      <c r="I33" s="78"/>
      <c r="J33" s="79"/>
    </row>
    <row r="34" spans="1:10" s="80" customFormat="1" ht="20.25" customHeight="1" x14ac:dyDescent="0.2">
      <c r="A34" s="77"/>
      <c r="B34" s="227" t="s">
        <v>178</v>
      </c>
      <c r="C34" s="190"/>
      <c r="D34" s="190"/>
      <c r="E34" s="147" t="s">
        <v>179</v>
      </c>
      <c r="F34" s="78"/>
      <c r="G34" s="78"/>
      <c r="H34" s="78"/>
      <c r="I34" s="78"/>
      <c r="J34" s="79"/>
    </row>
    <row r="35" spans="1:10" s="82" customFormat="1" ht="12.75" customHeight="1" x14ac:dyDescent="0.2">
      <c r="A35" s="81"/>
      <c r="B35" s="78"/>
      <c r="C35" s="78"/>
      <c r="D35" s="80"/>
      <c r="J35" s="79"/>
    </row>
    <row r="36" spans="1:10" ht="20.25" x14ac:dyDescent="0.3">
      <c r="A36" s="83"/>
      <c r="B36" s="225" t="s">
        <v>180</v>
      </c>
      <c r="C36" s="226"/>
      <c r="D36" s="226"/>
      <c r="E36" s="226"/>
      <c r="F36" s="190"/>
      <c r="G36" s="2"/>
      <c r="H36" s="2"/>
      <c r="I36" s="2"/>
      <c r="J36" s="148"/>
    </row>
    <row r="37" spans="1:10" x14ac:dyDescent="0.2">
      <c r="A37" s="83"/>
      <c r="B37" s="99"/>
      <c r="C37" s="11"/>
      <c r="D37" s="11"/>
      <c r="E37"/>
      <c r="F37" s="11"/>
      <c r="G37" s="25"/>
      <c r="H37" s="25"/>
      <c r="I37" s="25"/>
      <c r="J37" s="148"/>
    </row>
    <row r="38" spans="1:10" x14ac:dyDescent="0.2">
      <c r="A38" s="83"/>
      <c r="B38" s="99"/>
      <c r="C38" s="11"/>
      <c r="D38" s="11"/>
      <c r="E38" s="149"/>
      <c r="F38" s="11"/>
      <c r="G38" s="11"/>
      <c r="H38" s="11"/>
      <c r="I38" s="11"/>
      <c r="J38" s="148"/>
    </row>
    <row r="39" spans="1:10" ht="15" customHeight="1" x14ac:dyDescent="0.25">
      <c r="A39" s="83"/>
      <c r="B39" s="99"/>
      <c r="C39" s="99"/>
      <c r="D39" s="9"/>
      <c r="E39"/>
      <c r="F39" s="2"/>
      <c r="G39" s="149"/>
      <c r="H39" s="149"/>
      <c r="I39" s="11"/>
      <c r="J39" s="148"/>
    </row>
    <row r="40" spans="1:10" ht="15" customHeight="1" x14ac:dyDescent="0.2">
      <c r="A40" s="83"/>
      <c r="B40" s="99"/>
      <c r="C40" s="99"/>
      <c r="D40" s="84"/>
      <c r="E40"/>
      <c r="F40" s="150"/>
      <c r="G40" s="11"/>
      <c r="H40" s="151"/>
      <c r="I40" s="11"/>
      <c r="J40" s="148"/>
    </row>
    <row r="41" spans="1:10" ht="13.5" thickBot="1" x14ac:dyDescent="0.25">
      <c r="A41" s="95"/>
      <c r="B41" s="96"/>
      <c r="C41" s="152"/>
      <c r="D41" s="152"/>
      <c r="E41" s="153"/>
      <c r="F41" s="152"/>
      <c r="G41" s="152"/>
      <c r="H41" s="152"/>
      <c r="I41" s="152"/>
      <c r="J41" s="154"/>
    </row>
  </sheetData>
  <mergeCells count="33">
    <mergeCell ref="A9:C9"/>
    <mergeCell ref="A10:C10"/>
    <mergeCell ref="A11:C11"/>
    <mergeCell ref="A12:C12"/>
    <mergeCell ref="F5:G5"/>
    <mergeCell ref="A6:C6"/>
    <mergeCell ref="A7:C7"/>
    <mergeCell ref="A8:C8"/>
    <mergeCell ref="A5:C5"/>
    <mergeCell ref="A17:C17"/>
    <mergeCell ref="A18:C18"/>
    <mergeCell ref="A19:C19"/>
    <mergeCell ref="A20:C20"/>
    <mergeCell ref="A13:C13"/>
    <mergeCell ref="A14:C14"/>
    <mergeCell ref="A15:C15"/>
    <mergeCell ref="A16:C16"/>
    <mergeCell ref="C1:E1"/>
    <mergeCell ref="B36:F36"/>
    <mergeCell ref="B34:D34"/>
    <mergeCell ref="A1:B1"/>
    <mergeCell ref="A33:D33"/>
    <mergeCell ref="A29:C29"/>
    <mergeCell ref="A30:C30"/>
    <mergeCell ref="A31:E31"/>
    <mergeCell ref="A25:C25"/>
    <mergeCell ref="A26:C26"/>
    <mergeCell ref="A27:C27"/>
    <mergeCell ref="A28:C28"/>
    <mergeCell ref="A21:C21"/>
    <mergeCell ref="A22:C22"/>
    <mergeCell ref="A23:C23"/>
    <mergeCell ref="A24:C24"/>
  </mergeCells>
  <phoneticPr fontId="0" type="noConversion"/>
  <printOptions horizontalCentered="1"/>
  <pageMargins left="0.2" right="0.2" top="1.2" bottom="0.5" header="0.5" footer="0.25"/>
  <pageSetup scale="82" orientation="portrait" r:id="rId1"/>
  <headerFooter alignWithMargins="0">
    <oddHeader>&amp;C&amp;"Arial,Bold"&amp;14SCHOOL COUNCIL ALLOCATION
2007-08 CERTIFICATION</oddHeader>
    <oddFooter>&amp;LKDE - ODSS
sbdm&amp;CPage 8&amp;R01/16/07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Section 3 (Page 1)</vt:lpstr>
      <vt:lpstr>Section 4 (Page 2)</vt:lpstr>
      <vt:lpstr>Section 5 (Page 3)</vt:lpstr>
      <vt:lpstr>Section 6 (Page 4)</vt:lpstr>
      <vt:lpstr>Section 7 (Page 5)</vt:lpstr>
      <vt:lpstr>Section A (Page 6)</vt:lpstr>
      <vt:lpstr>Section B (Page 7)</vt:lpstr>
      <vt:lpstr>Certification (Page 8)</vt:lpstr>
      <vt:lpstr>'Certification (Page 8)'!Print_Area</vt:lpstr>
      <vt:lpstr>'Section 3 (Page 1)'!Print_Area</vt:lpstr>
      <vt:lpstr>'Section 6 (Page 4)'!Print_Area</vt:lpstr>
      <vt:lpstr>'Section 7 (Page 5)'!Print_Area</vt:lpstr>
      <vt:lpstr>'Section A (Page 6)'!Print_Area</vt:lpstr>
      <vt:lpstr>'Section B (Page 7)'!Print_Area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</dc:creator>
  <cp:lastModifiedBy>eddie.franke</cp:lastModifiedBy>
  <cp:revision/>
  <dcterms:created xsi:type="dcterms:W3CDTF">2002-02-12T19:18:53Z</dcterms:created>
  <dcterms:modified xsi:type="dcterms:W3CDTF">2017-04-27T18:27:34Z</dcterms:modified>
</cp:coreProperties>
</file>