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256" windowHeight="11832"/>
  </bookViews>
  <sheets>
    <sheet name="Sheet1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0" i="1"/>
  <c r="K11"/>
  <c r="K12"/>
  <c r="K13"/>
  <c r="K14"/>
  <c r="B29"/>
  <c r="K29" s="1"/>
  <c r="K41"/>
  <c r="K24"/>
  <c r="K23"/>
  <c r="K22"/>
  <c r="K21"/>
  <c r="K20"/>
  <c r="K40"/>
  <c r="K39"/>
  <c r="K38"/>
  <c r="K31"/>
  <c r="K30"/>
  <c r="K19"/>
  <c r="K9"/>
  <c r="G42"/>
  <c r="G54"/>
  <c r="G55"/>
  <c r="G56"/>
  <c r="G57"/>
  <c r="G53"/>
  <c r="G41"/>
  <c r="J41" s="1"/>
  <c r="G40"/>
  <c r="J40" s="1"/>
  <c r="G39"/>
  <c r="J39" s="1"/>
  <c r="G38"/>
  <c r="J38" s="1"/>
  <c r="G31"/>
  <c r="J31" s="1"/>
  <c r="G30"/>
  <c r="J30" s="1"/>
  <c r="G29"/>
  <c r="J29" s="1"/>
  <c r="G24"/>
  <c r="J24" s="1"/>
  <c r="G23"/>
  <c r="J23" s="1"/>
  <c r="G22"/>
  <c r="J22" s="1"/>
  <c r="G21"/>
  <c r="J21" s="1"/>
  <c r="G20"/>
  <c r="J20" s="1"/>
  <c r="G19"/>
  <c r="J19" s="1"/>
  <c r="G10"/>
  <c r="J10" s="1"/>
  <c r="G11"/>
  <c r="J11" s="1"/>
  <c r="G12"/>
  <c r="J12" s="1"/>
  <c r="G13"/>
  <c r="J13" s="1"/>
  <c r="G14"/>
  <c r="J14" s="1"/>
  <c r="G9"/>
  <c r="J9" s="1"/>
  <c r="F54"/>
  <c r="F55"/>
  <c r="F56"/>
  <c r="F57"/>
  <c r="F53"/>
  <c r="F39"/>
  <c r="I39" s="1"/>
  <c r="F40"/>
  <c r="I40" s="1"/>
  <c r="F41"/>
  <c r="I41" s="1"/>
  <c r="F38"/>
  <c r="I38" s="1"/>
  <c r="F30"/>
  <c r="I30" s="1"/>
  <c r="F31"/>
  <c r="I31" s="1"/>
  <c r="F29"/>
  <c r="I29" s="1"/>
  <c r="F20"/>
  <c r="I20" s="1"/>
  <c r="F21"/>
  <c r="I21" s="1"/>
  <c r="F22"/>
  <c r="I22" s="1"/>
  <c r="F23"/>
  <c r="I23" s="1"/>
  <c r="F24"/>
  <c r="I24" s="1"/>
  <c r="F19"/>
  <c r="I19" s="1"/>
  <c r="F10"/>
  <c r="I10" s="1"/>
  <c r="F11"/>
  <c r="I11" s="1"/>
  <c r="F12"/>
  <c r="I12" s="1"/>
  <c r="F13"/>
  <c r="I13" s="1"/>
  <c r="F14"/>
  <c r="I14" s="1"/>
  <c r="F9"/>
  <c r="I9" s="1"/>
  <c r="K43" l="1"/>
  <c r="K45" s="1"/>
  <c r="K32"/>
  <c r="K34" s="1"/>
  <c r="I43"/>
  <c r="I45" s="1"/>
  <c r="J43"/>
  <c r="J45" s="1"/>
  <c r="I32"/>
  <c r="I34" s="1"/>
  <c r="J32"/>
  <c r="J34" s="1"/>
  <c r="J25"/>
  <c r="J15"/>
  <c r="I15"/>
  <c r="I25"/>
  <c r="K25"/>
  <c r="K15"/>
</calcChain>
</file>

<file path=xl/sharedStrings.xml><?xml version="1.0" encoding="utf-8"?>
<sst xmlns="http://schemas.openxmlformats.org/spreadsheetml/2006/main" count="116" uniqueCount="40">
  <si>
    <t>Staffing Allocations Based on Class Sizes</t>
  </si>
  <si>
    <t>2016-2017</t>
  </si>
  <si>
    <t>EL</t>
  </si>
  <si>
    <t>1st</t>
  </si>
  <si>
    <t>2nd</t>
  </si>
  <si>
    <t>3rd</t>
  </si>
  <si>
    <t>4th</t>
  </si>
  <si>
    <t>5th</t>
  </si>
  <si>
    <t>TCMS</t>
  </si>
  <si>
    <t>6th</t>
  </si>
  <si>
    <t>7th</t>
  </si>
  <si>
    <t>8th</t>
  </si>
  <si>
    <t>TCCHS</t>
  </si>
  <si>
    <t>9th</t>
  </si>
  <si>
    <t>10th</t>
  </si>
  <si>
    <t>11th</t>
  </si>
  <si>
    <t>12th</t>
  </si>
  <si>
    <t>14th</t>
  </si>
  <si>
    <t>Horizon's Academy</t>
  </si>
  <si>
    <t>2015-2016</t>
  </si>
  <si>
    <t>2014-2015</t>
  </si>
  <si>
    <t>2017-2018</t>
  </si>
  <si>
    <t>Past 3 year</t>
  </si>
  <si>
    <t>Trend</t>
  </si>
  <si>
    <t>One Year</t>
  </si>
  <si>
    <t>Estimated</t>
  </si>
  <si>
    <t>Class Size</t>
  </si>
  <si>
    <t>Staff 3 Yr Trend</t>
  </si>
  <si>
    <t>Staffing</t>
  </si>
  <si>
    <t>Class size</t>
  </si>
  <si>
    <t>Multiplier</t>
  </si>
  <si>
    <t>Staff Req</t>
  </si>
  <si>
    <t xml:space="preserve">       Todd County Board of Education</t>
  </si>
  <si>
    <t xml:space="preserve">     Rolled to Next Grade Level</t>
  </si>
  <si>
    <t>Current</t>
  </si>
  <si>
    <t>Staff</t>
  </si>
  <si>
    <t>Recommend</t>
  </si>
  <si>
    <t>North Todd Elementary School</t>
  </si>
  <si>
    <t>South Todd Elementary School</t>
  </si>
  <si>
    <t>Change in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</si>
</sst>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2" xfId="0" applyBorder="1"/>
    <xf numFmtId="164" fontId="0" fillId="0" borderId="0" xfId="0" applyNumberFormat="1"/>
    <xf numFmtId="1" fontId="0" fillId="0" borderId="0" xfId="0" applyNumberFormat="1"/>
    <xf numFmtId="0" fontId="0" fillId="2" borderId="0" xfId="0" applyFill="1"/>
    <xf numFmtId="0" fontId="3" fillId="5" borderId="0" xfId="0" applyFont="1" applyFill="1"/>
    <xf numFmtId="0" fontId="0" fillId="8" borderId="0" xfId="0" applyFill="1"/>
    <xf numFmtId="0" fontId="0" fillId="6" borderId="0" xfId="0" applyFill="1"/>
    <xf numFmtId="1" fontId="0" fillId="0" borderId="1" xfId="0" applyNumberFormat="1" applyBorder="1"/>
    <xf numFmtId="0" fontId="0" fillId="0" borderId="5" xfId="0" applyBorder="1"/>
    <xf numFmtId="0" fontId="0" fillId="0" borderId="4" xfId="0" applyBorder="1"/>
    <xf numFmtId="0" fontId="0" fillId="0" borderId="6" xfId="0" applyBorder="1"/>
    <xf numFmtId="1" fontId="0" fillId="0" borderId="5" xfId="0" applyNumberFormat="1" applyBorder="1"/>
    <xf numFmtId="0" fontId="0" fillId="0" borderId="7" xfId="0" applyBorder="1"/>
    <xf numFmtId="0" fontId="0" fillId="0" borderId="8" xfId="0" applyBorder="1"/>
    <xf numFmtId="0" fontId="0" fillId="3" borderId="7" xfId="0" applyFill="1" applyBorder="1"/>
    <xf numFmtId="0" fontId="0" fillId="3" borderId="8" xfId="0" applyFill="1" applyBorder="1"/>
    <xf numFmtId="164" fontId="0" fillId="3" borderId="5" xfId="0" applyNumberFormat="1" applyFill="1" applyBorder="1"/>
    <xf numFmtId="164" fontId="0" fillId="3" borderId="1" xfId="0" applyNumberFormat="1" applyFill="1" applyBorder="1"/>
    <xf numFmtId="0" fontId="0" fillId="7" borderId="7" xfId="0" applyFill="1" applyBorder="1"/>
    <xf numFmtId="0" fontId="0" fillId="7" borderId="8" xfId="0" applyFill="1" applyBorder="1"/>
    <xf numFmtId="164" fontId="0" fillId="7" borderId="5" xfId="0" applyNumberFormat="1" applyFill="1" applyBorder="1"/>
    <xf numFmtId="164" fontId="0" fillId="7" borderId="1" xfId="0" applyNumberFormat="1" applyFill="1" applyBorder="1"/>
    <xf numFmtId="0" fontId="0" fillId="9" borderId="7" xfId="0" applyFill="1" applyBorder="1"/>
    <xf numFmtId="0" fontId="0" fillId="9" borderId="8" xfId="0" applyFill="1" applyBorder="1"/>
    <xf numFmtId="164" fontId="0" fillId="9" borderId="5" xfId="0" applyNumberFormat="1" applyFill="1" applyBorder="1"/>
    <xf numFmtId="164" fontId="0" fillId="9" borderId="1" xfId="0" applyNumberFormat="1" applyFill="1" applyBorder="1"/>
    <xf numFmtId="0" fontId="0" fillId="10" borderId="7" xfId="0" applyFill="1" applyBorder="1"/>
    <xf numFmtId="0" fontId="0" fillId="10" borderId="8" xfId="0" applyFill="1" applyBorder="1"/>
    <xf numFmtId="164" fontId="0" fillId="10" borderId="5" xfId="0" applyNumberFormat="1" applyFill="1" applyBorder="1"/>
    <xf numFmtId="164" fontId="0" fillId="10" borderId="1" xfId="0" applyNumberFormat="1" applyFill="1" applyBorder="1"/>
    <xf numFmtId="0" fontId="0" fillId="11" borderId="7" xfId="0" applyFill="1" applyBorder="1"/>
    <xf numFmtId="0" fontId="0" fillId="11" borderId="8" xfId="0" applyFill="1" applyBorder="1"/>
    <xf numFmtId="164" fontId="0" fillId="11" borderId="5" xfId="0" applyNumberFormat="1" applyFill="1" applyBorder="1"/>
    <xf numFmtId="164" fontId="0" fillId="11" borderId="1" xfId="0" applyNumberFormat="1" applyFill="1" applyBorder="1"/>
    <xf numFmtId="164" fontId="0" fillId="12" borderId="1" xfId="0" applyNumberFormat="1" applyFill="1" applyBorder="1"/>
    <xf numFmtId="0" fontId="0" fillId="12" borderId="0" xfId="0" applyFill="1"/>
    <xf numFmtId="0" fontId="0" fillId="10" borderId="0" xfId="0" applyFill="1"/>
    <xf numFmtId="0" fontId="0" fillId="4" borderId="0" xfId="0" applyFill="1"/>
    <xf numFmtId="164" fontId="0" fillId="4" borderId="1" xfId="0" applyNumberFormat="1" applyFill="1" applyBorder="1"/>
    <xf numFmtId="0" fontId="0" fillId="0" borderId="3" xfId="0" applyBorder="1"/>
    <xf numFmtId="0" fontId="0" fillId="0" borderId="9" xfId="0" applyBorder="1"/>
    <xf numFmtId="0" fontId="0" fillId="0" borderId="8" xfId="0" applyFill="1" applyBorder="1"/>
    <xf numFmtId="0" fontId="0" fillId="13" borderId="7" xfId="0" applyFill="1" applyBorder="1"/>
    <xf numFmtId="0" fontId="0" fillId="13" borderId="8" xfId="0" applyFill="1" applyBorder="1"/>
    <xf numFmtId="164" fontId="0" fillId="13" borderId="5" xfId="0" applyNumberFormat="1" applyFill="1" applyBorder="1"/>
    <xf numFmtId="164" fontId="0" fillId="13" borderId="1" xfId="0" applyNumberFormat="1" applyFill="1" applyBorder="1"/>
    <xf numFmtId="0" fontId="0" fillId="14" borderId="7" xfId="0" applyFill="1" applyBorder="1"/>
    <xf numFmtId="0" fontId="0" fillId="14" borderId="8" xfId="0" applyFill="1" applyBorder="1"/>
    <xf numFmtId="164" fontId="0" fillId="14" borderId="5" xfId="0" applyNumberFormat="1" applyFill="1" applyBorder="1"/>
    <xf numFmtId="164" fontId="0" fillId="14" borderId="1" xfId="0" applyNumberFormat="1" applyFill="1" applyBorder="1"/>
    <xf numFmtId="0" fontId="0" fillId="3" borderId="1" xfId="0" applyFill="1" applyBorder="1"/>
    <xf numFmtId="164" fontId="0" fillId="4" borderId="5" xfId="0" applyNumberFormat="1" applyFill="1" applyBorder="1"/>
    <xf numFmtId="0" fontId="0" fillId="4" borderId="7" xfId="0" applyFill="1" applyBorder="1"/>
    <xf numFmtId="0" fontId="0" fillId="4" borderId="8" xfId="0" applyFill="1" applyBorder="1"/>
    <xf numFmtId="164" fontId="0" fillId="9" borderId="9" xfId="0" applyNumberFormat="1" applyFill="1" applyBorder="1"/>
    <xf numFmtId="0" fontId="0" fillId="0" borderId="10" xfId="0" applyBorder="1"/>
    <xf numFmtId="0" fontId="0" fillId="9" borderId="4" xfId="0" applyFill="1" applyBorder="1"/>
    <xf numFmtId="164" fontId="0" fillId="9" borderId="3" xfId="0" applyNumberFormat="1" applyFill="1" applyBorder="1"/>
    <xf numFmtId="0" fontId="0" fillId="15" borderId="1" xfId="0" applyFill="1" applyBorder="1"/>
    <xf numFmtId="0" fontId="1" fillId="2" borderId="0" xfId="0" applyFont="1" applyFill="1"/>
    <xf numFmtId="0" fontId="4" fillId="5" borderId="0" xfId="0" applyFont="1" applyFill="1"/>
    <xf numFmtId="0" fontId="1" fillId="8" borderId="0" xfId="0" applyFont="1" applyFill="1"/>
    <xf numFmtId="0" fontId="1" fillId="6" borderId="0" xfId="0" applyFont="1" applyFill="1"/>
    <xf numFmtId="164" fontId="0" fillId="12" borderId="9" xfId="0" applyNumberFormat="1" applyFill="1" applyBorder="1"/>
    <xf numFmtId="164" fontId="0" fillId="12" borderId="5" xfId="0" applyNumberFormat="1" applyFill="1" applyBorder="1"/>
    <xf numFmtId="164" fontId="0" fillId="3" borderId="11" xfId="0" applyNumberFormat="1" applyFill="1" applyBorder="1"/>
    <xf numFmtId="164" fontId="0" fillId="7" borderId="11" xfId="0" applyNumberFormat="1" applyFill="1" applyBorder="1"/>
    <xf numFmtId="164" fontId="0" fillId="11" borderId="11" xfId="0" applyNumberFormat="1" applyFill="1" applyBorder="1"/>
    <xf numFmtId="164" fontId="0" fillId="12" borderId="11" xfId="0" applyNumberFormat="1" applyFill="1" applyBorder="1"/>
    <xf numFmtId="164" fontId="0" fillId="10" borderId="11" xfId="0" applyNumberFormat="1" applyFill="1" applyBorder="1"/>
    <xf numFmtId="164" fontId="0" fillId="4" borderId="11" xfId="0" applyNumberFormat="1" applyFill="1" applyBorder="1"/>
    <xf numFmtId="164" fontId="0" fillId="13" borderId="11" xfId="0" applyNumberFormat="1" applyFill="1" applyBorder="1"/>
    <xf numFmtId="164" fontId="0" fillId="14" borderId="11" xfId="0" applyNumberFormat="1" applyFill="1" applyBorder="1"/>
    <xf numFmtId="0" fontId="0" fillId="13" borderId="11" xfId="0" applyFill="1" applyBorder="1"/>
    <xf numFmtId="0" fontId="0" fillId="10" borderId="11" xfId="0" applyFill="1" applyBorder="1"/>
    <xf numFmtId="0" fontId="0" fillId="11" borderId="11" xfId="0" applyFill="1" applyBorder="1"/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57"/>
  <sheetViews>
    <sheetView tabSelected="1" topLeftCell="A36" workbookViewId="0">
      <selection activeCell="N46" sqref="N46"/>
    </sheetView>
  </sheetViews>
  <sheetFormatPr defaultRowHeight="14.4"/>
  <cols>
    <col min="2" max="3" width="11.44140625" customWidth="1"/>
    <col min="4" max="4" width="10.33203125" customWidth="1"/>
    <col min="6" max="6" width="11.33203125" customWidth="1"/>
    <col min="8" max="8" width="10.5546875" customWidth="1"/>
    <col min="9" max="9" width="14.44140625" customWidth="1"/>
    <col min="10" max="10" width="9.6640625" customWidth="1"/>
    <col min="11" max="11" width="10.33203125" customWidth="1"/>
    <col min="13" max="13" width="11.21875" bestFit="1" customWidth="1"/>
  </cols>
  <sheetData>
    <row r="2" spans="1:14" ht="21">
      <c r="D2" s="1" t="s">
        <v>32</v>
      </c>
    </row>
    <row r="3" spans="1:14" ht="21">
      <c r="D3" s="1" t="s">
        <v>0</v>
      </c>
    </row>
    <row r="4" spans="1:14" ht="21">
      <c r="D4" s="1" t="s">
        <v>33</v>
      </c>
    </row>
    <row r="5" spans="1:14" ht="21">
      <c r="E5" s="1" t="s">
        <v>21</v>
      </c>
      <c r="L5" s="79"/>
      <c r="M5" s="79"/>
    </row>
    <row r="6" spans="1:14" ht="15" thickBot="1">
      <c r="L6" s="79"/>
      <c r="M6" s="79"/>
    </row>
    <row r="7" spans="1:14" ht="15" thickBot="1">
      <c r="A7" s="62" t="s">
        <v>37</v>
      </c>
      <c r="B7" s="6"/>
      <c r="C7" s="6"/>
      <c r="F7" s="15" t="s">
        <v>22</v>
      </c>
      <c r="G7" s="15" t="s">
        <v>24</v>
      </c>
      <c r="I7" s="17" t="s">
        <v>25</v>
      </c>
      <c r="J7" s="21" t="s">
        <v>24</v>
      </c>
      <c r="K7" s="33" t="s">
        <v>21</v>
      </c>
      <c r="L7" s="79" t="s">
        <v>34</v>
      </c>
      <c r="M7" s="79" t="s">
        <v>36</v>
      </c>
      <c r="N7" t="s">
        <v>39</v>
      </c>
    </row>
    <row r="8" spans="1:14" ht="15" thickBot="1">
      <c r="B8" s="12" t="s">
        <v>21</v>
      </c>
      <c r="C8" s="12" t="s">
        <v>1</v>
      </c>
      <c r="D8" s="12" t="s">
        <v>19</v>
      </c>
      <c r="E8" s="13" t="s">
        <v>20</v>
      </c>
      <c r="F8" s="16" t="s">
        <v>23</v>
      </c>
      <c r="G8" s="16" t="s">
        <v>23</v>
      </c>
      <c r="H8" s="13" t="s">
        <v>26</v>
      </c>
      <c r="I8" s="18" t="s">
        <v>27</v>
      </c>
      <c r="J8" s="22" t="s">
        <v>23</v>
      </c>
      <c r="K8" s="34" t="s">
        <v>25</v>
      </c>
      <c r="L8" s="80" t="s">
        <v>35</v>
      </c>
      <c r="M8" s="81" t="s">
        <v>35</v>
      </c>
      <c r="N8" s="81" t="s">
        <v>35</v>
      </c>
    </row>
    <row r="9" spans="1:14">
      <c r="A9" s="61" t="s">
        <v>2</v>
      </c>
      <c r="B9" s="11">
        <v>72</v>
      </c>
      <c r="C9" s="11">
        <v>77</v>
      </c>
      <c r="D9" s="11">
        <v>72</v>
      </c>
      <c r="E9" s="11">
        <v>71</v>
      </c>
      <c r="F9" s="14">
        <f>SUM(C9:E9)/3</f>
        <v>73.333333333333329</v>
      </c>
      <c r="G9" s="11">
        <f>C9</f>
        <v>77</v>
      </c>
      <c r="H9" s="11">
        <v>24</v>
      </c>
      <c r="I9" s="19">
        <f t="shared" ref="I9:I14" si="0">F9/H9</f>
        <v>3.0555555555555554</v>
      </c>
      <c r="J9" s="23">
        <f t="shared" ref="J9:J14" si="1">G9/H9</f>
        <v>3.2083333333333335</v>
      </c>
      <c r="K9" s="35">
        <f>B9/H9</f>
        <v>3</v>
      </c>
    </row>
    <row r="10" spans="1:14">
      <c r="A10" s="61" t="s">
        <v>3</v>
      </c>
      <c r="B10" s="2">
        <v>77</v>
      </c>
      <c r="C10" s="2">
        <v>56</v>
      </c>
      <c r="D10" s="2">
        <v>77</v>
      </c>
      <c r="E10" s="2">
        <v>64</v>
      </c>
      <c r="F10" s="10">
        <f t="shared" ref="F10:F14" si="2">SUM(C10:E10)/3</f>
        <v>65.666666666666671</v>
      </c>
      <c r="G10" s="2">
        <f t="shared" ref="G10:G14" si="3">C10</f>
        <v>56</v>
      </c>
      <c r="H10" s="2">
        <v>24</v>
      </c>
      <c r="I10" s="20">
        <f t="shared" si="0"/>
        <v>2.7361111111111112</v>
      </c>
      <c r="J10" s="24">
        <f t="shared" si="1"/>
        <v>2.3333333333333335</v>
      </c>
      <c r="K10" s="35">
        <f t="shared" ref="K10:K14" si="4">B10/H10</f>
        <v>3.2083333333333335</v>
      </c>
    </row>
    <row r="11" spans="1:14">
      <c r="A11" s="61" t="s">
        <v>4</v>
      </c>
      <c r="B11" s="2">
        <v>56</v>
      </c>
      <c r="C11" s="2">
        <v>61</v>
      </c>
      <c r="D11" s="2">
        <v>63</v>
      </c>
      <c r="E11" s="2">
        <v>79</v>
      </c>
      <c r="F11" s="10">
        <f t="shared" si="2"/>
        <v>67.666666666666671</v>
      </c>
      <c r="G11" s="2">
        <f t="shared" si="3"/>
        <v>61</v>
      </c>
      <c r="H11" s="2">
        <v>24</v>
      </c>
      <c r="I11" s="20">
        <f t="shared" si="0"/>
        <v>2.8194444444444446</v>
      </c>
      <c r="J11" s="24">
        <f t="shared" si="1"/>
        <v>2.5416666666666665</v>
      </c>
      <c r="K11" s="35">
        <f t="shared" si="4"/>
        <v>2.3333333333333335</v>
      </c>
    </row>
    <row r="12" spans="1:14">
      <c r="A12" s="61" t="s">
        <v>5</v>
      </c>
      <c r="B12" s="2">
        <v>61</v>
      </c>
      <c r="C12" s="2">
        <v>59</v>
      </c>
      <c r="D12" s="2">
        <v>79</v>
      </c>
      <c r="E12" s="2">
        <v>84</v>
      </c>
      <c r="F12" s="10">
        <f t="shared" si="2"/>
        <v>74</v>
      </c>
      <c r="G12" s="2">
        <f t="shared" si="3"/>
        <v>59</v>
      </c>
      <c r="H12" s="2">
        <v>24</v>
      </c>
      <c r="I12" s="20">
        <f t="shared" si="0"/>
        <v>3.0833333333333335</v>
      </c>
      <c r="J12" s="24">
        <f t="shared" si="1"/>
        <v>2.4583333333333335</v>
      </c>
      <c r="K12" s="35">
        <f t="shared" si="4"/>
        <v>2.5416666666666665</v>
      </c>
    </row>
    <row r="13" spans="1:14">
      <c r="A13" s="61" t="s">
        <v>6</v>
      </c>
      <c r="B13" s="2">
        <v>59</v>
      </c>
      <c r="C13" s="2">
        <v>75</v>
      </c>
      <c r="D13" s="2">
        <v>85</v>
      </c>
      <c r="E13" s="2">
        <v>71</v>
      </c>
      <c r="F13" s="10">
        <f t="shared" si="2"/>
        <v>77</v>
      </c>
      <c r="G13" s="2">
        <f t="shared" si="3"/>
        <v>75</v>
      </c>
      <c r="H13" s="2">
        <v>28</v>
      </c>
      <c r="I13" s="20">
        <f t="shared" si="0"/>
        <v>2.75</v>
      </c>
      <c r="J13" s="24">
        <f t="shared" si="1"/>
        <v>2.6785714285714284</v>
      </c>
      <c r="K13" s="35">
        <f t="shared" si="4"/>
        <v>2.1071428571428572</v>
      </c>
    </row>
    <row r="14" spans="1:14" ht="15" thickBot="1">
      <c r="A14" s="61" t="s">
        <v>7</v>
      </c>
      <c r="B14" s="2">
        <v>75</v>
      </c>
      <c r="C14" s="2">
        <v>77</v>
      </c>
      <c r="D14" s="2">
        <v>72</v>
      </c>
      <c r="E14" s="2">
        <v>69</v>
      </c>
      <c r="F14" s="10">
        <f t="shared" si="2"/>
        <v>72.666666666666671</v>
      </c>
      <c r="G14" s="2">
        <f t="shared" si="3"/>
        <v>77</v>
      </c>
      <c r="H14" s="58">
        <v>29</v>
      </c>
      <c r="I14" s="68">
        <f t="shared" si="0"/>
        <v>2.5057471264367819</v>
      </c>
      <c r="J14" s="69">
        <f t="shared" si="1"/>
        <v>2.6551724137931036</v>
      </c>
      <c r="K14" s="70">
        <f t="shared" si="4"/>
        <v>2.5862068965517242</v>
      </c>
    </row>
    <row r="15" spans="1:14" ht="15" thickBot="1">
      <c r="F15" s="5"/>
      <c r="H15" s="59" t="s">
        <v>28</v>
      </c>
      <c r="I15" s="66">
        <f>SUM(I9:I14)</f>
        <v>16.950191570881227</v>
      </c>
      <c r="J15" s="67">
        <f>SUM(J9:J14)</f>
        <v>15.8754105090312</v>
      </c>
      <c r="K15" s="67">
        <f>SUM(K9:K14)</f>
        <v>15.776683087027916</v>
      </c>
      <c r="L15">
        <v>17</v>
      </c>
      <c r="M15">
        <v>17</v>
      </c>
    </row>
    <row r="16" spans="1:14" ht="15" thickBot="1"/>
    <row r="17" spans="1:14" ht="15" thickBot="1">
      <c r="A17" s="63" t="s">
        <v>38</v>
      </c>
      <c r="B17" s="7"/>
      <c r="C17" s="7"/>
      <c r="F17" s="15" t="s">
        <v>22</v>
      </c>
      <c r="G17" s="15" t="s">
        <v>24</v>
      </c>
      <c r="H17" s="15"/>
      <c r="I17" s="38" t="s">
        <v>25</v>
      </c>
      <c r="J17" s="39" t="s">
        <v>24</v>
      </c>
      <c r="K17" s="40" t="s">
        <v>21</v>
      </c>
    </row>
    <row r="18" spans="1:14" ht="15" thickBot="1">
      <c r="A18" s="3"/>
      <c r="B18" s="12" t="s">
        <v>21</v>
      </c>
      <c r="C18" s="12" t="s">
        <v>1</v>
      </c>
      <c r="D18" s="12" t="s">
        <v>19</v>
      </c>
      <c r="E18" s="13" t="s">
        <v>20</v>
      </c>
      <c r="F18" s="16" t="s">
        <v>23</v>
      </c>
      <c r="G18" s="16" t="s">
        <v>23</v>
      </c>
      <c r="H18" s="16" t="s">
        <v>29</v>
      </c>
      <c r="I18" s="38" t="s">
        <v>27</v>
      </c>
      <c r="J18" s="39" t="s">
        <v>23</v>
      </c>
      <c r="K18" s="40" t="s">
        <v>25</v>
      </c>
    </row>
    <row r="19" spans="1:14">
      <c r="A19" s="61" t="s">
        <v>2</v>
      </c>
      <c r="B19" s="43">
        <v>72</v>
      </c>
      <c r="C19" s="11">
        <v>69</v>
      </c>
      <c r="D19" s="11">
        <v>97</v>
      </c>
      <c r="E19" s="11">
        <v>79</v>
      </c>
      <c r="F19" s="14">
        <f>SUM(C19:E19)/3</f>
        <v>81.666666666666671</v>
      </c>
      <c r="G19" s="11">
        <f>C19</f>
        <v>69</v>
      </c>
      <c r="H19" s="11">
        <v>24</v>
      </c>
      <c r="I19" s="37">
        <f t="shared" ref="I19:I24" si="5">F19/H19</f>
        <v>3.4027777777777781</v>
      </c>
      <c r="J19" s="32">
        <f t="shared" ref="J19:J24" si="6">G19/H19</f>
        <v>2.875</v>
      </c>
      <c r="K19" s="41">
        <f t="shared" ref="K19:K24" si="7">B19/H19</f>
        <v>3</v>
      </c>
    </row>
    <row r="20" spans="1:14">
      <c r="A20" s="61" t="s">
        <v>3</v>
      </c>
      <c r="B20" s="42">
        <v>69</v>
      </c>
      <c r="C20" s="2">
        <v>75</v>
      </c>
      <c r="D20" s="2">
        <v>84</v>
      </c>
      <c r="E20" s="2">
        <v>78</v>
      </c>
      <c r="F20" s="10">
        <f t="shared" ref="F20:F24" si="8">SUM(C20:E20)/3</f>
        <v>79</v>
      </c>
      <c r="G20" s="2">
        <f t="shared" ref="G20:G24" si="9">C20</f>
        <v>75</v>
      </c>
      <c r="H20" s="2">
        <v>24</v>
      </c>
      <c r="I20" s="37">
        <f t="shared" si="5"/>
        <v>3.2916666666666665</v>
      </c>
      <c r="J20" s="32">
        <f t="shared" si="6"/>
        <v>3.125</v>
      </c>
      <c r="K20" s="41">
        <f t="shared" si="7"/>
        <v>2.875</v>
      </c>
    </row>
    <row r="21" spans="1:14">
      <c r="A21" s="61" t="s">
        <v>4</v>
      </c>
      <c r="B21" s="42">
        <v>75</v>
      </c>
      <c r="C21" s="2">
        <v>79</v>
      </c>
      <c r="D21" s="2">
        <v>87</v>
      </c>
      <c r="E21" s="2">
        <v>91</v>
      </c>
      <c r="F21" s="10">
        <f t="shared" si="8"/>
        <v>85.666666666666671</v>
      </c>
      <c r="G21" s="2">
        <f t="shared" si="9"/>
        <v>79</v>
      </c>
      <c r="H21" s="2">
        <v>24</v>
      </c>
      <c r="I21" s="37">
        <f t="shared" si="5"/>
        <v>3.5694444444444446</v>
      </c>
      <c r="J21" s="32">
        <f t="shared" si="6"/>
        <v>3.2916666666666665</v>
      </c>
      <c r="K21" s="41">
        <f t="shared" si="7"/>
        <v>3.125</v>
      </c>
    </row>
    <row r="22" spans="1:14">
      <c r="A22" s="61" t="s">
        <v>5</v>
      </c>
      <c r="B22" s="42">
        <v>79</v>
      </c>
      <c r="C22" s="2">
        <v>81</v>
      </c>
      <c r="D22" s="2">
        <v>78</v>
      </c>
      <c r="E22" s="2">
        <v>85</v>
      </c>
      <c r="F22" s="10">
        <f t="shared" si="8"/>
        <v>81.333333333333329</v>
      </c>
      <c r="G22" s="2">
        <f t="shared" si="9"/>
        <v>81</v>
      </c>
      <c r="H22" s="2">
        <v>24</v>
      </c>
      <c r="I22" s="37">
        <f t="shared" si="5"/>
        <v>3.3888888888888888</v>
      </c>
      <c r="J22" s="32">
        <f t="shared" si="6"/>
        <v>3.375</v>
      </c>
      <c r="K22" s="41">
        <f t="shared" si="7"/>
        <v>3.2916666666666665</v>
      </c>
    </row>
    <row r="23" spans="1:14">
      <c r="A23" s="61" t="s">
        <v>6</v>
      </c>
      <c r="B23" s="42">
        <v>81</v>
      </c>
      <c r="C23" s="2">
        <v>86</v>
      </c>
      <c r="D23" s="2">
        <v>65</v>
      </c>
      <c r="E23" s="2">
        <v>85</v>
      </c>
      <c r="F23" s="10">
        <f t="shared" si="8"/>
        <v>78.666666666666671</v>
      </c>
      <c r="G23" s="2">
        <f t="shared" si="9"/>
        <v>86</v>
      </c>
      <c r="H23" s="2">
        <v>28</v>
      </c>
      <c r="I23" s="37">
        <f t="shared" si="5"/>
        <v>2.8095238095238098</v>
      </c>
      <c r="J23" s="32">
        <f t="shared" si="6"/>
        <v>3.0714285714285716</v>
      </c>
      <c r="K23" s="41">
        <f t="shared" si="7"/>
        <v>2.8928571428571428</v>
      </c>
    </row>
    <row r="24" spans="1:14" ht="15" thickBot="1">
      <c r="A24" s="61" t="s">
        <v>7</v>
      </c>
      <c r="B24" s="42">
        <v>86</v>
      </c>
      <c r="C24" s="2">
        <v>92</v>
      </c>
      <c r="D24" s="2">
        <v>77</v>
      </c>
      <c r="E24" s="2">
        <v>76</v>
      </c>
      <c r="F24" s="10">
        <f t="shared" si="8"/>
        <v>81.666666666666671</v>
      </c>
      <c r="G24" s="2">
        <f t="shared" si="9"/>
        <v>92</v>
      </c>
      <c r="H24" s="58">
        <v>29</v>
      </c>
      <c r="I24" s="71">
        <f t="shared" si="5"/>
        <v>2.8160919540229887</v>
      </c>
      <c r="J24" s="72">
        <f t="shared" si="6"/>
        <v>3.1724137931034484</v>
      </c>
      <c r="K24" s="73">
        <f t="shared" si="7"/>
        <v>2.9655172413793105</v>
      </c>
    </row>
    <row r="25" spans="1:14" ht="15" thickBot="1">
      <c r="F25" s="5"/>
      <c r="H25" s="59" t="s">
        <v>28</v>
      </c>
      <c r="I25" s="57">
        <f>SUM(I19:I24)</f>
        <v>19.278393541324576</v>
      </c>
      <c r="J25" s="27">
        <f>SUM(J19:J24)</f>
        <v>18.910509031198686</v>
      </c>
      <c r="K25" s="27">
        <f>SUM(K19:K24)</f>
        <v>18.15004105090312</v>
      </c>
      <c r="L25">
        <v>20</v>
      </c>
      <c r="M25">
        <v>19</v>
      </c>
      <c r="N25">
        <v>-1</v>
      </c>
    </row>
    <row r="26" spans="1:14" ht="15" thickBot="1"/>
    <row r="27" spans="1:14" ht="15" thickBot="1">
      <c r="A27" s="64" t="s">
        <v>8</v>
      </c>
      <c r="B27" s="8"/>
      <c r="C27" s="8"/>
      <c r="F27" s="15" t="s">
        <v>22</v>
      </c>
      <c r="G27" s="15" t="s">
        <v>24</v>
      </c>
      <c r="H27" s="15"/>
      <c r="I27" s="45" t="s">
        <v>25</v>
      </c>
      <c r="J27" s="49" t="s">
        <v>24</v>
      </c>
      <c r="K27" s="33" t="s">
        <v>21</v>
      </c>
    </row>
    <row r="28" spans="1:14" ht="15" thickBot="1">
      <c r="B28" s="12" t="s">
        <v>21</v>
      </c>
      <c r="C28" s="12" t="s">
        <v>1</v>
      </c>
      <c r="D28" s="12" t="s">
        <v>19</v>
      </c>
      <c r="E28" s="13" t="s">
        <v>20</v>
      </c>
      <c r="F28" s="16" t="s">
        <v>23</v>
      </c>
      <c r="G28" s="16" t="s">
        <v>23</v>
      </c>
      <c r="H28" s="44" t="s">
        <v>29</v>
      </c>
      <c r="I28" s="46" t="s">
        <v>27</v>
      </c>
      <c r="J28" s="50" t="s">
        <v>23</v>
      </c>
      <c r="K28" s="34" t="s">
        <v>25</v>
      </c>
    </row>
    <row r="29" spans="1:14">
      <c r="A29" s="61" t="s">
        <v>9</v>
      </c>
      <c r="B29" s="11">
        <f>C14+C24</f>
        <v>169</v>
      </c>
      <c r="C29" s="11">
        <v>158</v>
      </c>
      <c r="D29" s="11">
        <v>155</v>
      </c>
      <c r="E29" s="11">
        <v>151</v>
      </c>
      <c r="F29" s="14">
        <f>SUM(C29:E29)/3</f>
        <v>154.66666666666666</v>
      </c>
      <c r="G29" s="11">
        <f>C29</f>
        <v>158</v>
      </c>
      <c r="H29" s="11">
        <v>29</v>
      </c>
      <c r="I29" s="47">
        <f>F29/H29</f>
        <v>5.333333333333333</v>
      </c>
      <c r="J29" s="51">
        <f>G29/H29</f>
        <v>5.4482758620689653</v>
      </c>
      <c r="K29" s="35">
        <f>B29/H29</f>
        <v>5.8275862068965516</v>
      </c>
    </row>
    <row r="30" spans="1:14">
      <c r="A30" s="61" t="s">
        <v>10</v>
      </c>
      <c r="B30" s="2">
        <v>158</v>
      </c>
      <c r="C30" s="2">
        <v>153</v>
      </c>
      <c r="D30" s="2">
        <v>147</v>
      </c>
      <c r="E30" s="2">
        <v>128</v>
      </c>
      <c r="F30" s="10">
        <f t="shared" ref="F30:F31" si="10">SUM(C30:E30)/3</f>
        <v>142.66666666666666</v>
      </c>
      <c r="G30" s="2">
        <f t="shared" ref="G30:G31" si="11">C30</f>
        <v>153</v>
      </c>
      <c r="H30" s="2">
        <v>31</v>
      </c>
      <c r="I30" s="48">
        <f>F30/H30</f>
        <v>4.6021505376344081</v>
      </c>
      <c r="J30" s="52">
        <f>G30/H30</f>
        <v>4.935483870967742</v>
      </c>
      <c r="K30" s="36">
        <f>B30/H30</f>
        <v>5.096774193548387</v>
      </c>
    </row>
    <row r="31" spans="1:14" ht="15" thickBot="1">
      <c r="A31" s="61" t="s">
        <v>11</v>
      </c>
      <c r="B31" s="2">
        <v>153</v>
      </c>
      <c r="C31" s="2">
        <v>147</v>
      </c>
      <c r="D31" s="2">
        <v>133</v>
      </c>
      <c r="E31" s="2">
        <v>141</v>
      </c>
      <c r="F31" s="10">
        <f t="shared" si="10"/>
        <v>140.33333333333334</v>
      </c>
      <c r="G31" s="2">
        <f t="shared" si="11"/>
        <v>147</v>
      </c>
      <c r="H31" s="58">
        <v>31</v>
      </c>
      <c r="I31" s="74">
        <f>F31/H31</f>
        <v>4.5268817204301079</v>
      </c>
      <c r="J31" s="75">
        <f>G31/H31</f>
        <v>4.741935483870968</v>
      </c>
      <c r="K31" s="70">
        <f>B31/H31</f>
        <v>4.935483870967742</v>
      </c>
    </row>
    <row r="32" spans="1:14" ht="15" thickBot="1">
      <c r="H32" s="59" t="s">
        <v>28</v>
      </c>
      <c r="I32" s="57">
        <f>SUM(I29:I31)</f>
        <v>14.462365591397848</v>
      </c>
      <c r="J32" s="27">
        <f>SUM(J29:J31)</f>
        <v>15.125695216907676</v>
      </c>
      <c r="K32" s="27">
        <f>SUM(K29:K31)</f>
        <v>15.859844271412681</v>
      </c>
    </row>
    <row r="33" spans="1:14" ht="15" thickBot="1">
      <c r="H33" s="59" t="s">
        <v>30</v>
      </c>
      <c r="I33" s="60">
        <v>1.1399999999999999</v>
      </c>
      <c r="J33" s="28">
        <v>1.1399999999999999</v>
      </c>
      <c r="K33" s="28">
        <v>1.1399999999999999</v>
      </c>
    </row>
    <row r="34" spans="1:14" ht="15" thickBot="1">
      <c r="H34" s="59" t="s">
        <v>31</v>
      </c>
      <c r="I34" s="60">
        <f>I32*I33</f>
        <v>16.487096774193546</v>
      </c>
      <c r="J34" s="60">
        <f t="shared" ref="J34:K34" si="12">J32*J33</f>
        <v>17.243292547274748</v>
      </c>
      <c r="K34" s="60">
        <f t="shared" si="12"/>
        <v>18.080222469410455</v>
      </c>
      <c r="L34">
        <v>18</v>
      </c>
      <c r="M34">
        <v>18</v>
      </c>
    </row>
    <row r="35" spans="1:14" ht="15" thickBot="1">
      <c r="I35" s="4"/>
      <c r="J35" s="4"/>
      <c r="K35" s="4"/>
    </row>
    <row r="36" spans="1:14" ht="15" thickBot="1">
      <c r="A36" s="65" t="s">
        <v>12</v>
      </c>
      <c r="B36" s="9"/>
      <c r="C36" s="9"/>
      <c r="F36" s="15" t="s">
        <v>22</v>
      </c>
      <c r="G36" s="15" t="s">
        <v>24</v>
      </c>
      <c r="H36" s="15"/>
      <c r="I36" s="25" t="s">
        <v>25</v>
      </c>
      <c r="J36" s="29" t="s">
        <v>24</v>
      </c>
      <c r="K36" s="55" t="s">
        <v>21</v>
      </c>
    </row>
    <row r="37" spans="1:14" ht="15" thickBot="1">
      <c r="B37" s="12" t="s">
        <v>21</v>
      </c>
      <c r="C37" s="12" t="s">
        <v>1</v>
      </c>
      <c r="D37" s="12" t="s">
        <v>19</v>
      </c>
      <c r="E37" s="13" t="s">
        <v>20</v>
      </c>
      <c r="F37" s="16" t="s">
        <v>23</v>
      </c>
      <c r="G37" s="16" t="s">
        <v>23</v>
      </c>
      <c r="H37" s="16" t="s">
        <v>26</v>
      </c>
      <c r="I37" s="26" t="s">
        <v>27</v>
      </c>
      <c r="J37" s="30" t="s">
        <v>23</v>
      </c>
      <c r="K37" s="56" t="s">
        <v>25</v>
      </c>
    </row>
    <row r="38" spans="1:14">
      <c r="A38" s="61" t="s">
        <v>13</v>
      </c>
      <c r="B38" s="11">
        <v>147</v>
      </c>
      <c r="C38" s="11">
        <v>132</v>
      </c>
      <c r="D38" s="11">
        <v>149</v>
      </c>
      <c r="E38" s="11">
        <v>159</v>
      </c>
      <c r="F38" s="14">
        <f>SUM(C38:E38)/3</f>
        <v>146.66666666666666</v>
      </c>
      <c r="G38" s="11">
        <f>C38</f>
        <v>132</v>
      </c>
      <c r="H38" s="11">
        <v>31</v>
      </c>
      <c r="I38" s="27">
        <f>F38/H38</f>
        <v>4.7311827956989241</v>
      </c>
      <c r="J38" s="31">
        <f>G38/H38</f>
        <v>4.258064516129032</v>
      </c>
      <c r="K38" s="54">
        <f>B38/H38</f>
        <v>4.741935483870968</v>
      </c>
    </row>
    <row r="39" spans="1:14">
      <c r="A39" s="61" t="s">
        <v>14</v>
      </c>
      <c r="B39" s="2">
        <v>132</v>
      </c>
      <c r="C39" s="2">
        <v>133</v>
      </c>
      <c r="D39" s="2">
        <v>144</v>
      </c>
      <c r="E39" s="2">
        <v>138</v>
      </c>
      <c r="F39" s="10">
        <f t="shared" ref="F39:F41" si="13">SUM(C39:E39)/3</f>
        <v>138.33333333333334</v>
      </c>
      <c r="G39" s="2">
        <f t="shared" ref="G39:G42" si="14">C39</f>
        <v>133</v>
      </c>
      <c r="H39" s="2">
        <v>31</v>
      </c>
      <c r="I39" s="28">
        <f>F39/H39</f>
        <v>4.4623655913978499</v>
      </c>
      <c r="J39" s="32">
        <f>G39/H39</f>
        <v>4.290322580645161</v>
      </c>
      <c r="K39" s="41">
        <f>B39/H39</f>
        <v>4.258064516129032</v>
      </c>
    </row>
    <row r="40" spans="1:14">
      <c r="A40" s="61" t="s">
        <v>15</v>
      </c>
      <c r="B40" s="2">
        <v>133</v>
      </c>
      <c r="C40" s="2">
        <v>138</v>
      </c>
      <c r="D40" s="2">
        <v>125</v>
      </c>
      <c r="E40" s="2">
        <v>119</v>
      </c>
      <c r="F40" s="10">
        <f t="shared" si="13"/>
        <v>127.33333333333333</v>
      </c>
      <c r="G40" s="2">
        <f t="shared" si="14"/>
        <v>138</v>
      </c>
      <c r="H40" s="2">
        <v>31</v>
      </c>
      <c r="I40" s="28">
        <f>F40/H40</f>
        <v>4.10752688172043</v>
      </c>
      <c r="J40" s="32">
        <f>G40/H40</f>
        <v>4.4516129032258061</v>
      </c>
      <c r="K40" s="41">
        <f>B40/H40</f>
        <v>4.290322580645161</v>
      </c>
    </row>
    <row r="41" spans="1:14">
      <c r="A41" s="61" t="s">
        <v>16</v>
      </c>
      <c r="B41" s="2">
        <v>138</v>
      </c>
      <c r="C41" s="2">
        <v>120</v>
      </c>
      <c r="D41" s="2">
        <v>119</v>
      </c>
      <c r="E41" s="2">
        <v>128</v>
      </c>
      <c r="F41" s="10">
        <f t="shared" si="13"/>
        <v>122.33333333333333</v>
      </c>
      <c r="G41" s="2">
        <f t="shared" si="14"/>
        <v>120</v>
      </c>
      <c r="H41" s="2">
        <v>31</v>
      </c>
      <c r="I41" s="28">
        <f>F41/H41</f>
        <v>3.946236559139785</v>
      </c>
      <c r="J41" s="32">
        <f>G41/H41</f>
        <v>3.870967741935484</v>
      </c>
      <c r="K41" s="41">
        <f>B41/H41</f>
        <v>4.4516129032258061</v>
      </c>
    </row>
    <row r="42" spans="1:14" ht="15" thickBot="1">
      <c r="A42" s="53" t="s">
        <v>17</v>
      </c>
      <c r="B42" s="53"/>
      <c r="C42" s="53">
        <v>2</v>
      </c>
      <c r="D42" s="53">
        <v>1</v>
      </c>
      <c r="E42" s="53"/>
      <c r="F42" s="53"/>
      <c r="G42" s="53">
        <f t="shared" si="14"/>
        <v>2</v>
      </c>
      <c r="H42" s="58"/>
      <c r="I42" s="76"/>
      <c r="J42" s="77"/>
      <c r="K42" s="78"/>
    </row>
    <row r="43" spans="1:14" ht="15" thickBot="1">
      <c r="H43" s="59" t="s">
        <v>28</v>
      </c>
      <c r="I43" s="57">
        <f>SUM(I38:I41)</f>
        <v>17.247311827956988</v>
      </c>
      <c r="J43" s="27">
        <f>SUM(J38:J41)</f>
        <v>16.87096774193548</v>
      </c>
      <c r="K43" s="27">
        <f>SUM(K38:K41)</f>
        <v>17.741935483870968</v>
      </c>
    </row>
    <row r="44" spans="1:14" ht="15" thickBot="1">
      <c r="H44" s="59" t="s">
        <v>30</v>
      </c>
      <c r="I44" s="60">
        <v>1.2</v>
      </c>
      <c r="J44" s="28">
        <v>1.2</v>
      </c>
      <c r="K44" s="28">
        <v>1.2</v>
      </c>
    </row>
    <row r="45" spans="1:14" ht="15" thickBot="1">
      <c r="H45" s="59" t="s">
        <v>31</v>
      </c>
      <c r="I45" s="60">
        <f>I43*I44</f>
        <v>20.696774193548386</v>
      </c>
      <c r="J45" s="28">
        <f t="shared" ref="J45:K45" si="15">J43*J44</f>
        <v>20.245161290322574</v>
      </c>
      <c r="K45" s="28">
        <f t="shared" si="15"/>
        <v>21.29032258064516</v>
      </c>
      <c r="L45">
        <v>23</v>
      </c>
      <c r="M45">
        <v>22</v>
      </c>
      <c r="N45">
        <v>-1</v>
      </c>
    </row>
    <row r="46" spans="1:14">
      <c r="I46" s="4"/>
    </row>
    <row r="47" spans="1:14">
      <c r="I47" s="4"/>
    </row>
    <row r="48" spans="1:14">
      <c r="I48" s="4"/>
    </row>
    <row r="49" spans="1:9">
      <c r="I49" s="4"/>
    </row>
    <row r="50" spans="1:9">
      <c r="I50" s="4"/>
    </row>
    <row r="51" spans="1:9">
      <c r="A51" t="s">
        <v>18</v>
      </c>
      <c r="F51" t="s">
        <v>22</v>
      </c>
      <c r="G51" t="s">
        <v>24</v>
      </c>
      <c r="I51" s="4"/>
    </row>
    <row r="52" spans="1:9">
      <c r="B52" t="s">
        <v>21</v>
      </c>
      <c r="C52" t="s">
        <v>1</v>
      </c>
      <c r="D52" t="s">
        <v>19</v>
      </c>
      <c r="E52" t="s">
        <v>20</v>
      </c>
      <c r="F52" t="s">
        <v>23</v>
      </c>
      <c r="G52" t="s">
        <v>23</v>
      </c>
      <c r="I52" s="4"/>
    </row>
    <row r="53" spans="1:9">
      <c r="A53" t="s">
        <v>11</v>
      </c>
      <c r="B53">
        <v>0</v>
      </c>
      <c r="C53">
        <v>1</v>
      </c>
      <c r="D53">
        <v>0</v>
      </c>
      <c r="E53">
        <v>1</v>
      </c>
      <c r="F53" s="5">
        <f>SUM(C53:E53)/3</f>
        <v>0.66666666666666663</v>
      </c>
      <c r="G53">
        <f>C53</f>
        <v>1</v>
      </c>
    </row>
    <row r="54" spans="1:9">
      <c r="A54" t="s">
        <v>13</v>
      </c>
      <c r="B54">
        <v>1</v>
      </c>
      <c r="C54">
        <v>6</v>
      </c>
      <c r="D54">
        <v>7</v>
      </c>
      <c r="E54">
        <v>9</v>
      </c>
      <c r="F54" s="5">
        <f t="shared" ref="F54:F57" si="16">SUM(C54:E54)/3</f>
        <v>7.333333333333333</v>
      </c>
      <c r="G54">
        <f t="shared" ref="G54:G57" si="17">C54</f>
        <v>6</v>
      </c>
    </row>
    <row r="55" spans="1:9">
      <c r="A55" t="s">
        <v>14</v>
      </c>
      <c r="B55">
        <v>6</v>
      </c>
      <c r="C55">
        <v>4</v>
      </c>
      <c r="D55">
        <v>10</v>
      </c>
      <c r="E55">
        <v>4</v>
      </c>
      <c r="F55" s="5">
        <f t="shared" si="16"/>
        <v>6</v>
      </c>
      <c r="G55">
        <f t="shared" si="17"/>
        <v>4</v>
      </c>
    </row>
    <row r="56" spans="1:9">
      <c r="A56" t="s">
        <v>15</v>
      </c>
      <c r="B56">
        <v>1</v>
      </c>
      <c r="C56">
        <v>6</v>
      </c>
      <c r="D56">
        <v>7</v>
      </c>
      <c r="E56">
        <v>11</v>
      </c>
      <c r="F56" s="5">
        <f t="shared" si="16"/>
        <v>8</v>
      </c>
      <c r="G56">
        <f t="shared" si="17"/>
        <v>6</v>
      </c>
    </row>
    <row r="57" spans="1:9">
      <c r="A57" t="s">
        <v>16</v>
      </c>
      <c r="B57">
        <v>6</v>
      </c>
      <c r="C57">
        <v>19</v>
      </c>
      <c r="D57">
        <v>3</v>
      </c>
      <c r="E57">
        <v>15</v>
      </c>
      <c r="F57" s="5">
        <f t="shared" si="16"/>
        <v>12.333333333333334</v>
      </c>
      <c r="G57">
        <f t="shared" si="17"/>
        <v>19</v>
      </c>
    </row>
  </sheetData>
  <pageMargins left="0.7" right="0.7" top="0.75" bottom="0.75" header="0.3" footer="0.3"/>
  <pageSetup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Benningfield, Wayne</dc:creator>
  <cp:lastModifiedBy>Rachel Cook</cp:lastModifiedBy>
  <cp:lastPrinted>2017-01-02T22:26:38Z</cp:lastPrinted>
  <dcterms:created xsi:type="dcterms:W3CDTF">2017-01-02T21:12:10Z</dcterms:created>
  <dcterms:modified xsi:type="dcterms:W3CDTF">2017-02-08T19:57:43Z</dcterms:modified>
</cp:coreProperties>
</file>