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368" windowWidth="11340" windowHeight="6540" activeTab="1"/>
  </bookViews>
  <sheets>
    <sheet name="Chart1" sheetId="1" r:id="rId1"/>
    <sheet name="Sheet1" sheetId="2" r:id="rId2"/>
    <sheet name="Sheet2" sheetId="3" r:id="rId3"/>
    <sheet name="Sheet3" sheetId="4" r:id="rId4"/>
  </sheets>
  <definedNames>
    <definedName name="_xlnm.Print_Area" localSheetId="1">'Sheet1'!$A$1:$I$50</definedName>
  </definedNames>
  <calcPr fullCalcOnLoad="1"/>
</workbook>
</file>

<file path=xl/sharedStrings.xml><?xml version="1.0" encoding="utf-8"?>
<sst xmlns="http://schemas.openxmlformats.org/spreadsheetml/2006/main" count="86" uniqueCount="38">
  <si>
    <t>TREASURER'S REPORT</t>
  </si>
  <si>
    <t>RECEIPTS</t>
  </si>
  <si>
    <t>DISBURSEMENTS</t>
  </si>
  <si>
    <t>BALANCE CLOSE OF MONTH</t>
  </si>
  <si>
    <t>GENERAL</t>
  </si>
  <si>
    <t>FUND</t>
  </si>
  <si>
    <t>SPECIAL</t>
  </si>
  <si>
    <t>REVENUE</t>
  </si>
  <si>
    <t>CAPITAL</t>
  </si>
  <si>
    <t>OUTLAY</t>
  </si>
  <si>
    <t>BUILDING</t>
  </si>
  <si>
    <t>FOOD</t>
  </si>
  <si>
    <t>SERVICE</t>
  </si>
  <si>
    <t>TOTAL</t>
  </si>
  <si>
    <t xml:space="preserve"> </t>
  </si>
  <si>
    <t xml:space="preserve">     CASH</t>
  </si>
  <si>
    <t xml:space="preserve">     INVESTMENTS</t>
  </si>
  <si>
    <t>BANK BALANCE CLOSE OF MONTH</t>
  </si>
  <si>
    <t>TOTAL ENDING BALANCE</t>
  </si>
  <si>
    <t>___________________________________________</t>
  </si>
  <si>
    <t>TREASURER</t>
  </si>
  <si>
    <t xml:space="preserve">ALL OF THE INFORMATION CONTAINED IN THIS REPORT IS A TRUE AND ACCURATE REPORT OF THE FINANCIAL CONDITION OF OUR SCHOOL DISTRICT </t>
  </si>
  <si>
    <t>AS TAKEN FROM THE TREASURER'S BOOKS WHICH ARE FULLY POSTED AND CLOSED FOR THE MONTH.</t>
  </si>
  <si>
    <t>TOTAL BEGINNING OF MONTH BALANCE</t>
  </si>
  <si>
    <t>BALANCE BEGINNING OF MONTH</t>
  </si>
  <si>
    <t xml:space="preserve">  ACCOUNTS PAYABLE</t>
  </si>
  <si>
    <t xml:space="preserve">  PAYROLL</t>
  </si>
  <si>
    <t>LESS: OUTSTANDING CHECKS</t>
  </si>
  <si>
    <t>PAYABLES</t>
  </si>
  <si>
    <t>RECEIVABLES</t>
  </si>
  <si>
    <t>SOUTHGATE INDEPENDENT BOARD OF EDUCATION</t>
  </si>
  <si>
    <t>TRANSFERS</t>
  </si>
  <si>
    <t>FUNDS IN TRANSIT</t>
  </si>
  <si>
    <t xml:space="preserve">     TRANSFERS</t>
  </si>
  <si>
    <t>CONSTRUCTION</t>
  </si>
  <si>
    <t>BOND</t>
  </si>
  <si>
    <t>APRIL, 2016</t>
  </si>
  <si>
    <t>MAY 4, 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</si>
</sst>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mmmm\ d\,\ yyyy"/>
  </numFmts>
  <fonts count="47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/>
    </xf>
    <xf numFmtId="43" fontId="6" fillId="0" borderId="0" xfId="42" applyFont="1" applyAlignment="1">
      <alignment/>
    </xf>
    <xf numFmtId="44" fontId="6" fillId="0" borderId="0" xfId="44" applyFont="1" applyAlignment="1">
      <alignment horizontal="center"/>
    </xf>
    <xf numFmtId="44" fontId="6" fillId="0" borderId="0" xfId="0" applyNumberFormat="1" applyFont="1" applyAlignment="1">
      <alignment/>
    </xf>
    <xf numFmtId="43" fontId="6" fillId="0" borderId="0" xfId="42" applyFont="1" applyAlignment="1">
      <alignment horizontal="right"/>
    </xf>
    <xf numFmtId="49" fontId="6" fillId="0" borderId="0" xfId="0" applyNumberFormat="1" applyFont="1" applyAlignment="1">
      <alignment horizontal="left"/>
    </xf>
    <xf numFmtId="43" fontId="0" fillId="0" borderId="0" xfId="0" applyNumberFormat="1" applyAlignment="1">
      <alignment/>
    </xf>
    <xf numFmtId="44" fontId="0" fillId="0" borderId="0" xfId="0" applyNumberFormat="1" applyAlignment="1">
      <alignment/>
    </xf>
    <xf numFmtId="44" fontId="46" fillId="0" borderId="0" xfId="44" applyFont="1" applyAlignment="1">
      <alignment/>
    </xf>
    <xf numFmtId="44" fontId="46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325"/>
          <c:y val="0.003"/>
          <c:w val="0.8405"/>
          <c:h val="0.9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Sheet1!$B$5:$B$6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Sheet1!$B$7:$B$19</c:f>
              <c:numCache>
                <c:ptCount val="13"/>
                <c:pt idx="1">
                  <c:v>1025940.22</c:v>
                </c:pt>
                <c:pt idx="2">
                  <c:v>0</c:v>
                </c:pt>
                <c:pt idx="3">
                  <c:v>0</c:v>
                </c:pt>
                <c:pt idx="4">
                  <c:v>1025940.22</c:v>
                </c:pt>
                <c:pt idx="5">
                  <c:v>0</c:v>
                </c:pt>
                <c:pt idx="6">
                  <c:v>197204.4</c:v>
                </c:pt>
                <c:pt idx="7">
                  <c:v>0</c:v>
                </c:pt>
                <c:pt idx="8">
                  <c:v>0</c:v>
                </c:pt>
                <c:pt idx="10">
                  <c:v>269417.29000000004</c:v>
                </c:pt>
                <c:pt idx="11">
                  <c:v>-3506.83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Sheet1!$C$5:$C$6</c:f>
              <c:strCache>
                <c:ptCount val="1"/>
                <c:pt idx="0">
                  <c:v>GENERAL FUND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Sheet1!$C$7:$C$19</c:f>
              <c:numCache>
                <c:ptCount val="13"/>
                <c:pt idx="0">
                  <c:v>0</c:v>
                </c:pt>
                <c:pt idx="1">
                  <c:v>1007490.71</c:v>
                </c:pt>
                <c:pt idx="2">
                  <c:v>0</c:v>
                </c:pt>
                <c:pt idx="3">
                  <c:v>0</c:v>
                </c:pt>
                <c:pt idx="4">
                  <c:v>1007490.71</c:v>
                </c:pt>
                <c:pt idx="6">
                  <c:v>71019.87</c:v>
                </c:pt>
                <c:pt idx="7">
                  <c:v>0</c:v>
                </c:pt>
                <c:pt idx="8">
                  <c:v>0</c:v>
                </c:pt>
                <c:pt idx="10">
                  <c:v>108122.21</c:v>
                </c:pt>
                <c:pt idx="11">
                  <c:v>-3506.83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Sheet1!$D$5:$D$6</c:f>
              <c:strCache>
                <c:ptCount val="1"/>
                <c:pt idx="0">
                  <c:v>SPECIAL REVENUE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Sheet1!$D$7:$D$19</c:f>
              <c:numCache>
                <c:ptCount val="13"/>
                <c:pt idx="0">
                  <c:v>0</c:v>
                </c:pt>
                <c:pt idx="1">
                  <c:v>-99957.62</c:v>
                </c:pt>
                <c:pt idx="3">
                  <c:v>0</c:v>
                </c:pt>
                <c:pt idx="4">
                  <c:v>-99957.62</c:v>
                </c:pt>
                <c:pt idx="6">
                  <c:v>45159.25</c:v>
                </c:pt>
                <c:pt idx="7">
                  <c:v>0</c:v>
                </c:pt>
                <c:pt idx="9">
                  <c:v>0</c:v>
                </c:pt>
                <c:pt idx="10">
                  <c:v>20479.1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Sheet1!$E$5:$E$6</c:f>
              <c:strCache>
                <c:ptCount val="1"/>
                <c:pt idx="0">
                  <c:v>CAPITAL OUTLAY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Sheet1!$E$7:$E$19</c:f>
              <c:numCache>
                <c:ptCount val="13"/>
                <c:pt idx="1">
                  <c:v>4750.94</c:v>
                </c:pt>
                <c:pt idx="2">
                  <c:v>0</c:v>
                </c:pt>
                <c:pt idx="4">
                  <c:v>4750.94</c:v>
                </c:pt>
                <c:pt idx="6">
                  <c:v>1.67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Sheet1!$F$5:$F$6</c:f>
              <c:strCache>
                <c:ptCount val="1"/>
                <c:pt idx="0">
                  <c:v>BUILDING FUND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Sheet1!$F$7:$F$19</c:f>
              <c:numCache>
                <c:ptCount val="13"/>
                <c:pt idx="1">
                  <c:v>95129.21</c:v>
                </c:pt>
                <c:pt idx="4">
                  <c:v>95129.21</c:v>
                </c:pt>
                <c:pt idx="6">
                  <c:v>1348.98</c:v>
                </c:pt>
                <c:pt idx="7">
                  <c:v>0</c:v>
                </c:pt>
                <c:pt idx="10">
                  <c:v>66380.26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Sheet1!$G$5:$G$6</c:f>
              <c:strCache>
                <c:ptCount val="1"/>
                <c:pt idx="0">
                  <c:v>CONSTRUCTION FUND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Sheet1!$G$7:$G$19</c:f>
              <c:numCache>
                <c:ptCount val="13"/>
                <c:pt idx="1">
                  <c:v>18300.56</c:v>
                </c:pt>
                <c:pt idx="4">
                  <c:v>18300.56</c:v>
                </c:pt>
                <c:pt idx="6">
                  <c:v>6.42</c:v>
                </c:pt>
                <c:pt idx="7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Sheet1!$H$5:$H$6</c:f>
              <c:strCache>
                <c:ptCount val="1"/>
                <c:pt idx="0">
                  <c:v>BOND FUND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Sheet1!$H$7:$H$19</c:f>
              <c:numCache>
                <c:ptCount val="13"/>
                <c:pt idx="1">
                  <c:v>0</c:v>
                </c:pt>
                <c:pt idx="4">
                  <c:v>0</c:v>
                </c:pt>
                <c:pt idx="6">
                  <c:v>66380.26</c:v>
                </c:pt>
                <c:pt idx="7">
                  <c:v>0</c:v>
                </c:pt>
                <c:pt idx="10">
                  <c:v>66380.26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Sheet1!$I$5:$I$6</c:f>
              <c:strCache>
                <c:ptCount val="1"/>
                <c:pt idx="0">
                  <c:v>FOOD SERVICE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Sheet1!$I$7:$I$19</c:f>
              <c:numCache>
                <c:ptCount val="13"/>
                <c:pt idx="1">
                  <c:v>226.42</c:v>
                </c:pt>
                <c:pt idx="4">
                  <c:v>226.42</c:v>
                </c:pt>
                <c:pt idx="6">
                  <c:v>13287.95</c:v>
                </c:pt>
                <c:pt idx="7">
                  <c:v>0</c:v>
                </c:pt>
                <c:pt idx="10">
                  <c:v>8055.46</c:v>
                </c:pt>
                <c:pt idx="11">
                  <c:v>0</c:v>
                </c:pt>
              </c:numCache>
            </c:numRef>
          </c:val>
        </c:ser>
        <c:ser>
          <c:idx val="8"/>
          <c:order val="8"/>
          <c:tx>
            <c:strRef>
              <c:f>Sheet1!$J$5:$J$6</c:f>
              <c:strCache>
                <c:ptCount val="1"/>
                <c:pt idx="0">
                  <c:v>FOOD SERVICE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Sheet1!$A$7:$A$19</c:f>
              <c:strCache>
                <c:ptCount val="13"/>
                <c:pt idx="0">
                  <c:v>BALANCE BEGINNING OF MONTH</c:v>
                </c:pt>
                <c:pt idx="1">
                  <c:v>     CASH</c:v>
                </c:pt>
                <c:pt idx="2">
                  <c:v>     INVESTMENTS</c:v>
                </c:pt>
                <c:pt idx="3">
                  <c:v>     TRANSFERS</c:v>
                </c:pt>
                <c:pt idx="4">
                  <c:v>TOTAL BEGINNING OF MONTH BALANCE</c:v>
                </c:pt>
                <c:pt idx="5">
                  <c:v> </c:v>
                </c:pt>
                <c:pt idx="6">
                  <c:v>RECEIPTS</c:v>
                </c:pt>
                <c:pt idx="7">
                  <c:v>RECEIVABLES</c:v>
                </c:pt>
                <c:pt idx="8">
                  <c:v>FUNDS IN TRANSIT</c:v>
                </c:pt>
                <c:pt idx="9">
                  <c:v> </c:v>
                </c:pt>
                <c:pt idx="10">
                  <c:v>DISBURSEMENTS</c:v>
                </c:pt>
                <c:pt idx="11">
                  <c:v>PAYABLES</c:v>
                </c:pt>
                <c:pt idx="12">
                  <c:v>TRANSFERS</c:v>
                </c:pt>
              </c:strCache>
            </c:strRef>
          </c:cat>
          <c:val>
            <c:numRef>
              <c:f>Sheet1!$J$7:$J$19</c:f>
              <c:numCache>
                <c:ptCount val="13"/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9">
                  <c:v>0</c:v>
                </c:pt>
              </c:numCache>
            </c:numRef>
          </c:val>
        </c:ser>
        <c:axId val="69676"/>
        <c:axId val="627085"/>
      </c:barChart>
      <c:catAx>
        <c:axId val="6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085"/>
        <c:crosses val="autoZero"/>
        <c:auto val="1"/>
        <c:lblOffset val="100"/>
        <c:tickLblSkip val="1"/>
        <c:noMultiLvlLbl val="0"/>
      </c:catAx>
      <c:valAx>
        <c:axId val="6270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6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325"/>
          <c:y val="0.35625"/>
          <c:w val="0.1465"/>
          <c:h val="0.3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C53" sqref="C53"/>
    </sheetView>
  </sheetViews>
  <sheetFormatPr defaultColWidth="9.140625" defaultRowHeight="12.75"/>
  <cols>
    <col min="1" max="1" width="58.140625" style="0" customWidth="1"/>
    <col min="2" max="2" width="21.00390625" style="0" customWidth="1"/>
    <col min="3" max="3" width="21.7109375" style="0" customWidth="1"/>
    <col min="4" max="4" width="20.57421875" style="0" customWidth="1"/>
    <col min="5" max="5" width="18.28125" style="0" customWidth="1"/>
    <col min="6" max="6" width="19.00390625" style="0" customWidth="1"/>
    <col min="7" max="7" width="23.140625" style="0" customWidth="1"/>
    <col min="8" max="8" width="19.57421875" style="0" customWidth="1"/>
    <col min="9" max="9" width="20.28125" style="0" customWidth="1"/>
    <col min="10" max="10" width="19.7109375" style="0" customWidth="1"/>
  </cols>
  <sheetData>
    <row r="1" spans="1:9" ht="24">
      <c r="A1" s="4" t="s">
        <v>30</v>
      </c>
      <c r="B1" s="5"/>
      <c r="C1" s="5"/>
      <c r="D1" s="5"/>
      <c r="E1" s="5"/>
      <c r="F1" s="5"/>
      <c r="G1" s="5"/>
      <c r="H1" s="5"/>
      <c r="I1" s="5"/>
    </row>
    <row r="2" spans="1:9" ht="24">
      <c r="A2" s="4" t="s">
        <v>0</v>
      </c>
      <c r="B2" s="5"/>
      <c r="C2" s="5" t="s">
        <v>14</v>
      </c>
      <c r="D2" s="5"/>
      <c r="E2" s="5"/>
      <c r="F2" s="5"/>
      <c r="G2" s="5"/>
      <c r="H2" s="5"/>
      <c r="I2" s="5"/>
    </row>
    <row r="3" spans="1:9" ht="24">
      <c r="A3" s="4" t="s">
        <v>36</v>
      </c>
      <c r="B3" s="5"/>
      <c r="C3" s="5"/>
      <c r="D3" s="5"/>
      <c r="E3" s="5"/>
      <c r="F3" s="5"/>
      <c r="G3" s="5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ht="17.25">
      <c r="A5" s="5"/>
      <c r="B5" s="6" t="s">
        <v>13</v>
      </c>
      <c r="C5" s="6" t="s">
        <v>4</v>
      </c>
      <c r="D5" s="6" t="s">
        <v>6</v>
      </c>
      <c r="E5" s="6" t="s">
        <v>8</v>
      </c>
      <c r="F5" s="6" t="s">
        <v>10</v>
      </c>
      <c r="G5" s="6" t="s">
        <v>34</v>
      </c>
      <c r="H5" s="6" t="s">
        <v>35</v>
      </c>
      <c r="I5" s="6" t="s">
        <v>11</v>
      </c>
    </row>
    <row r="6" spans="1:9" ht="17.25">
      <c r="A6" s="5"/>
      <c r="B6" s="5"/>
      <c r="C6" s="6" t="s">
        <v>5</v>
      </c>
      <c r="D6" s="6" t="s">
        <v>7</v>
      </c>
      <c r="E6" s="6" t="s">
        <v>9</v>
      </c>
      <c r="F6" s="6" t="s">
        <v>5</v>
      </c>
      <c r="G6" s="6" t="s">
        <v>5</v>
      </c>
      <c r="H6" s="6" t="s">
        <v>5</v>
      </c>
      <c r="I6" s="6" t="s">
        <v>12</v>
      </c>
    </row>
    <row r="7" spans="1:9" ht="17.25">
      <c r="A7" s="7" t="s">
        <v>24</v>
      </c>
      <c r="B7" s="5"/>
      <c r="C7" s="6" t="s">
        <v>14</v>
      </c>
      <c r="D7" s="6" t="s">
        <v>14</v>
      </c>
      <c r="E7" s="6"/>
      <c r="F7" s="6"/>
      <c r="G7" s="6"/>
      <c r="H7" s="6"/>
      <c r="I7" s="6"/>
    </row>
    <row r="8" spans="1:9" ht="17.25">
      <c r="A8" s="7" t="s">
        <v>15</v>
      </c>
      <c r="B8" s="8">
        <f>SUM(C8:I8)</f>
        <v>1025940.22</v>
      </c>
      <c r="C8" s="10">
        <v>1007490.71</v>
      </c>
      <c r="D8" s="12">
        <v>-99957.62</v>
      </c>
      <c r="E8" s="12">
        <v>4750.94</v>
      </c>
      <c r="F8" s="12">
        <v>95129.21</v>
      </c>
      <c r="G8" s="12">
        <v>18300.56</v>
      </c>
      <c r="H8" s="12">
        <v>0</v>
      </c>
      <c r="I8" s="12">
        <v>226.42</v>
      </c>
    </row>
    <row r="9" spans="1:9" ht="17.25">
      <c r="A9" s="7" t="s">
        <v>16</v>
      </c>
      <c r="B9" s="9">
        <f>SUM(C9:I9)</f>
        <v>0</v>
      </c>
      <c r="C9" s="11">
        <v>0</v>
      </c>
      <c r="D9" s="6"/>
      <c r="E9" s="6" t="s">
        <v>14</v>
      </c>
      <c r="F9" s="6"/>
      <c r="G9" s="6"/>
      <c r="H9" s="6"/>
      <c r="I9" s="6"/>
    </row>
    <row r="10" spans="1:9" ht="17.25">
      <c r="A10" s="7" t="s">
        <v>33</v>
      </c>
      <c r="B10" s="8">
        <f>SUM(C10:D10)</f>
        <v>0</v>
      </c>
      <c r="C10" s="9">
        <v>0</v>
      </c>
      <c r="D10" s="9">
        <v>0</v>
      </c>
      <c r="E10" s="6"/>
      <c r="F10" s="6"/>
      <c r="G10" s="6"/>
      <c r="H10" s="6"/>
      <c r="I10" s="6"/>
    </row>
    <row r="11" spans="1:9" ht="17.25">
      <c r="A11" s="7" t="s">
        <v>23</v>
      </c>
      <c r="B11" s="8">
        <f>SUM(C11:I11)</f>
        <v>1025940.22</v>
      </c>
      <c r="C11" s="10">
        <f>SUM(C8:C10)</f>
        <v>1007490.71</v>
      </c>
      <c r="D11" s="10">
        <f aca="true" t="shared" si="0" ref="D11:I11">SUM(D8:D10)</f>
        <v>-99957.62</v>
      </c>
      <c r="E11" s="10">
        <f t="shared" si="0"/>
        <v>4750.94</v>
      </c>
      <c r="F11" s="10">
        <f t="shared" si="0"/>
        <v>95129.21</v>
      </c>
      <c r="G11" s="10">
        <f t="shared" si="0"/>
        <v>18300.56</v>
      </c>
      <c r="H11" s="10">
        <f t="shared" si="0"/>
        <v>0</v>
      </c>
      <c r="I11" s="10">
        <f t="shared" si="0"/>
        <v>226.42</v>
      </c>
    </row>
    <row r="12" spans="1:10" ht="17.25">
      <c r="A12" s="17" t="s">
        <v>14</v>
      </c>
      <c r="B12" s="17" t="s">
        <v>14</v>
      </c>
      <c r="D12" s="11"/>
      <c r="E12" s="11"/>
      <c r="F12" s="11"/>
      <c r="G12" s="11"/>
      <c r="H12" s="11"/>
      <c r="I12" s="11"/>
      <c r="J12" t="s">
        <v>14</v>
      </c>
    </row>
    <row r="13" spans="1:10" ht="17.25">
      <c r="A13" s="7" t="s">
        <v>1</v>
      </c>
      <c r="B13" s="8">
        <f>SUM(C13:I13)</f>
        <v>197204.4</v>
      </c>
      <c r="C13" s="9">
        <v>71019.87</v>
      </c>
      <c r="D13" s="11">
        <v>45159.25</v>
      </c>
      <c r="E13" s="11">
        <v>1.67</v>
      </c>
      <c r="F13" s="11">
        <v>1348.98</v>
      </c>
      <c r="G13" s="11">
        <v>6.42</v>
      </c>
      <c r="H13" s="11">
        <v>66380.26</v>
      </c>
      <c r="I13" s="11">
        <v>13287.95</v>
      </c>
      <c r="J13" s="11" t="s">
        <v>14</v>
      </c>
    </row>
    <row r="14" spans="1:10" ht="17.25">
      <c r="A14" s="7" t="s">
        <v>29</v>
      </c>
      <c r="B14" s="9">
        <f>SUM(C14:I14)</f>
        <v>0</v>
      </c>
      <c r="C14" s="9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 t="s">
        <v>14</v>
      </c>
    </row>
    <row r="15" spans="1:10" ht="17.25">
      <c r="A15" s="7" t="s">
        <v>32</v>
      </c>
      <c r="B15" s="9">
        <f>SUM(C15:I15)</f>
        <v>0</v>
      </c>
      <c r="C15" s="9">
        <v>0</v>
      </c>
      <c r="D15" s="11"/>
      <c r="E15" s="11"/>
      <c r="F15" s="11"/>
      <c r="G15" s="11"/>
      <c r="H15" s="11"/>
      <c r="I15" s="11"/>
      <c r="J15" s="11"/>
    </row>
    <row r="16" spans="1:10" ht="17.25">
      <c r="A16" s="7" t="s">
        <v>14</v>
      </c>
      <c r="B16" s="9"/>
      <c r="C16" s="9"/>
      <c r="D16" s="11">
        <v>0</v>
      </c>
      <c r="E16" s="11"/>
      <c r="F16" s="11"/>
      <c r="G16" s="11"/>
      <c r="H16" s="11"/>
      <c r="I16" s="11"/>
      <c r="J16" s="16" t="s">
        <v>14</v>
      </c>
    </row>
    <row r="17" spans="1:9" ht="17.25">
      <c r="A17" s="7" t="s">
        <v>2</v>
      </c>
      <c r="B17" s="8">
        <f>SUM(C17:I17)</f>
        <v>269417.29000000004</v>
      </c>
      <c r="C17" s="14">
        <v>108122.21</v>
      </c>
      <c r="D17" s="11">
        <v>20479.1</v>
      </c>
      <c r="E17" s="11">
        <v>0</v>
      </c>
      <c r="F17" s="11">
        <v>66380.26</v>
      </c>
      <c r="G17" s="11">
        <v>0</v>
      </c>
      <c r="H17" s="11">
        <v>66380.26</v>
      </c>
      <c r="I17" s="11">
        <v>8055.46</v>
      </c>
    </row>
    <row r="18" spans="1:9" ht="17.25">
      <c r="A18" s="7" t="s">
        <v>28</v>
      </c>
      <c r="B18" s="8">
        <f>SUM(C18:I18)</f>
        <v>-3506.83</v>
      </c>
      <c r="C18" s="9">
        <v>-3506.83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</row>
    <row r="19" spans="1:9" ht="17.25">
      <c r="A19" s="7" t="s">
        <v>31</v>
      </c>
      <c r="B19" s="8">
        <f>SUM(C19:I19)</f>
        <v>0</v>
      </c>
      <c r="C19" s="9">
        <v>0</v>
      </c>
      <c r="D19" s="11">
        <v>0</v>
      </c>
      <c r="E19" s="11"/>
      <c r="F19" s="11">
        <v>0</v>
      </c>
      <c r="G19" s="11">
        <v>0</v>
      </c>
      <c r="H19" s="11">
        <v>0</v>
      </c>
      <c r="I19" s="11"/>
    </row>
    <row r="20" spans="1:9" ht="17.25">
      <c r="A20" s="7"/>
      <c r="B20" s="9"/>
      <c r="C20" s="9"/>
      <c r="D20" s="11"/>
      <c r="E20" s="11"/>
      <c r="F20" s="11"/>
      <c r="G20" s="11"/>
      <c r="H20" s="11"/>
      <c r="I20" s="11"/>
    </row>
    <row r="21" spans="1:9" ht="17.25">
      <c r="A21" s="7" t="s">
        <v>3</v>
      </c>
      <c r="B21" s="9"/>
      <c r="C21" s="9" t="s">
        <v>14</v>
      </c>
      <c r="D21" s="11"/>
      <c r="E21" s="11"/>
      <c r="F21" s="11"/>
      <c r="G21" s="11"/>
      <c r="H21" s="11"/>
      <c r="I21" s="11"/>
    </row>
    <row r="22" spans="1:9" ht="17.25">
      <c r="A22" s="7" t="s">
        <v>15</v>
      </c>
      <c r="B22" s="8">
        <f>SUM(C22:I22)</f>
        <v>957234.1600000001</v>
      </c>
      <c r="C22" s="8">
        <f>SUM(C25-C23)</f>
        <v>973895.2000000001</v>
      </c>
      <c r="D22" s="8">
        <f>SUM(D11+D13+D14+D16-D17-D18-D19)</f>
        <v>-75277.47</v>
      </c>
      <c r="E22" s="8">
        <f>SUM(E11+E13+E14-E17-E18)</f>
        <v>4752.61</v>
      </c>
      <c r="F22" s="8">
        <f>SUM(F11+F13+F14-F17-F18-F19)</f>
        <v>30097.930000000008</v>
      </c>
      <c r="G22" s="8">
        <f>SUM(G11+G13+G14-G17-G18-G19)</f>
        <v>18306.98</v>
      </c>
      <c r="H22" s="8">
        <f>SUM(H11+H13+H14-H17-H18-H19)</f>
        <v>0</v>
      </c>
      <c r="I22" s="8">
        <f>SUM(I11+I13+I14-I17-I18)</f>
        <v>5458.910000000001</v>
      </c>
    </row>
    <row r="23" spans="1:9" ht="17.25">
      <c r="A23" s="7" t="s">
        <v>16</v>
      </c>
      <c r="B23" s="9">
        <f>SUM(C23)</f>
        <v>0</v>
      </c>
      <c r="C23" s="9">
        <v>0</v>
      </c>
      <c r="D23" s="5"/>
      <c r="E23" s="5"/>
      <c r="F23" s="5"/>
      <c r="G23" s="5"/>
      <c r="H23" s="5"/>
      <c r="I23" s="5"/>
    </row>
    <row r="24" spans="1:9" ht="17.25">
      <c r="A24" s="7"/>
      <c r="B24" s="5"/>
      <c r="C24" s="5"/>
      <c r="D24" s="5"/>
      <c r="E24" s="5"/>
      <c r="F24" s="5"/>
      <c r="G24" s="5"/>
      <c r="H24" s="5"/>
      <c r="I24" s="5"/>
    </row>
    <row r="25" spans="1:9" ht="17.25">
      <c r="A25" s="7" t="s">
        <v>18</v>
      </c>
      <c r="B25" s="8">
        <f>SUM(C25:I25)</f>
        <v>957234.1600000001</v>
      </c>
      <c r="C25" s="8">
        <f>SUM(C11+C13+C14+C15-C17-C18-C19)</f>
        <v>973895.2000000001</v>
      </c>
      <c r="D25" s="8">
        <f>SUM(D22)</f>
        <v>-75277.47</v>
      </c>
      <c r="E25" s="13">
        <f>SUM(E22:E23)</f>
        <v>4752.61</v>
      </c>
      <c r="F25" s="13">
        <f>SUM(F22:F23)</f>
        <v>30097.930000000008</v>
      </c>
      <c r="G25" s="13">
        <f>SUM(G22:G23)</f>
        <v>18306.98</v>
      </c>
      <c r="H25" s="13">
        <f>SUM(H22:H23)</f>
        <v>0</v>
      </c>
      <c r="I25" s="13">
        <f>SUM(I22:I23)</f>
        <v>5458.910000000001</v>
      </c>
    </row>
    <row r="26" spans="1:9" ht="17.25">
      <c r="A26" s="7"/>
      <c r="B26" s="13" t="s">
        <v>14</v>
      </c>
      <c r="C26" s="8" t="s">
        <v>14</v>
      </c>
      <c r="D26" s="8" t="s">
        <v>14</v>
      </c>
      <c r="E26" s="8" t="s">
        <v>14</v>
      </c>
      <c r="F26" s="8" t="s">
        <v>14</v>
      </c>
      <c r="G26" s="8"/>
      <c r="H26" s="8"/>
      <c r="I26" s="8" t="s">
        <v>14</v>
      </c>
    </row>
    <row r="27" spans="1:9" ht="17.25">
      <c r="A27" s="7"/>
      <c r="B27" s="13"/>
      <c r="C27" s="18" t="s">
        <v>14</v>
      </c>
      <c r="D27" s="18"/>
      <c r="E27" s="8" t="s">
        <v>14</v>
      </c>
      <c r="F27" s="8"/>
      <c r="G27" s="8"/>
      <c r="H27" s="8"/>
      <c r="I27" s="8"/>
    </row>
    <row r="28" spans="1:9" ht="17.25">
      <c r="A28" s="7" t="s">
        <v>17</v>
      </c>
      <c r="B28" s="8">
        <v>984571.34</v>
      </c>
      <c r="C28" s="19" t="s">
        <v>14</v>
      </c>
      <c r="D28" s="19"/>
      <c r="E28" s="13" t="s">
        <v>14</v>
      </c>
      <c r="F28" s="7"/>
      <c r="G28" s="7"/>
      <c r="H28" s="7"/>
      <c r="I28" s="5"/>
    </row>
    <row r="29" spans="1:9" ht="17.25">
      <c r="A29" s="7"/>
      <c r="B29" s="7"/>
      <c r="C29" s="7" t="s">
        <v>14</v>
      </c>
      <c r="D29" s="7" t="s">
        <v>14</v>
      </c>
      <c r="E29" s="7"/>
      <c r="F29" s="7"/>
      <c r="G29" s="7"/>
      <c r="H29" s="7"/>
      <c r="I29" s="5"/>
    </row>
    <row r="30" spans="1:9" ht="17.25">
      <c r="A30" s="7" t="s">
        <v>27</v>
      </c>
      <c r="B30" s="9" t="s">
        <v>14</v>
      </c>
      <c r="C30" s="7"/>
      <c r="D30" s="7" t="s">
        <v>14</v>
      </c>
      <c r="E30" s="7"/>
      <c r="F30" s="7"/>
      <c r="G30" s="7"/>
      <c r="H30" s="7"/>
      <c r="I30" s="5"/>
    </row>
    <row r="31" spans="1:9" ht="17.25">
      <c r="A31" s="7" t="s">
        <v>25</v>
      </c>
      <c r="B31" s="9">
        <v>2487.39</v>
      </c>
      <c r="C31" s="13" t="s">
        <v>14</v>
      </c>
      <c r="D31" s="13" t="s">
        <v>14</v>
      </c>
      <c r="E31" s="7"/>
      <c r="F31" s="7"/>
      <c r="G31" s="7"/>
      <c r="H31" s="7"/>
      <c r="I31" s="5"/>
    </row>
    <row r="32" spans="1:9" ht="17.25">
      <c r="A32" s="7" t="s">
        <v>26</v>
      </c>
      <c r="B32" s="9">
        <v>24849.79</v>
      </c>
      <c r="C32" s="7" t="s">
        <v>14</v>
      </c>
      <c r="D32" s="7"/>
      <c r="E32" s="7"/>
      <c r="F32" s="7"/>
      <c r="G32" s="7"/>
      <c r="H32" s="7"/>
      <c r="I32" s="5"/>
    </row>
    <row r="33" spans="1:9" ht="17.25">
      <c r="A33" s="7" t="s">
        <v>14</v>
      </c>
      <c r="B33" s="9" t="s">
        <v>14</v>
      </c>
      <c r="C33" s="7"/>
      <c r="D33" s="7"/>
      <c r="E33" s="7"/>
      <c r="F33" s="7"/>
      <c r="G33" s="7"/>
      <c r="H33" s="7"/>
      <c r="I33" s="5"/>
    </row>
    <row r="34" spans="1:9" ht="17.25">
      <c r="A34" s="7"/>
      <c r="B34" s="9"/>
      <c r="C34" s="7"/>
      <c r="D34" s="7"/>
      <c r="E34" s="7"/>
      <c r="F34" s="7"/>
      <c r="G34" s="7"/>
      <c r="H34" s="7"/>
      <c r="I34" s="5"/>
    </row>
    <row r="35" spans="1:9" ht="17.25">
      <c r="A35" s="7" t="s">
        <v>3</v>
      </c>
      <c r="B35" s="7"/>
      <c r="C35" s="7"/>
      <c r="D35" s="7"/>
      <c r="E35" s="7"/>
      <c r="F35" s="7"/>
      <c r="G35" s="7"/>
      <c r="H35" s="7"/>
      <c r="I35" s="5"/>
    </row>
    <row r="36" spans="1:9" ht="17.25">
      <c r="A36" s="7" t="s">
        <v>15</v>
      </c>
      <c r="B36" s="8">
        <f>SUM(B28-B31-B32)</f>
        <v>957234.1599999999</v>
      </c>
      <c r="C36" s="7" t="s">
        <v>14</v>
      </c>
      <c r="D36" s="7"/>
      <c r="E36" s="7"/>
      <c r="F36" s="7"/>
      <c r="G36" s="7"/>
      <c r="H36" s="7"/>
      <c r="I36" s="5"/>
    </row>
    <row r="37" spans="1:9" ht="17.25">
      <c r="A37" s="7" t="s">
        <v>16</v>
      </c>
      <c r="B37" s="9">
        <f>SUM(C23)</f>
        <v>0</v>
      </c>
      <c r="C37" s="5"/>
      <c r="D37" s="5"/>
      <c r="E37" s="5"/>
      <c r="F37" s="5"/>
      <c r="G37" s="5"/>
      <c r="H37" s="5"/>
      <c r="I37" s="5"/>
    </row>
    <row r="38" spans="1:9" ht="17.25">
      <c r="A38" s="7"/>
      <c r="B38" s="7"/>
      <c r="C38" s="5"/>
      <c r="D38" s="5"/>
      <c r="E38" s="5"/>
      <c r="F38" s="5"/>
      <c r="G38" s="5"/>
      <c r="H38" s="5"/>
      <c r="I38" s="5"/>
    </row>
    <row r="39" spans="1:9" ht="17.25">
      <c r="A39" s="7" t="s">
        <v>3</v>
      </c>
      <c r="B39" s="8">
        <f>SUM(B36:B37)</f>
        <v>957234.1599999999</v>
      </c>
      <c r="C39" s="5"/>
      <c r="D39" s="5"/>
      <c r="E39" s="5"/>
      <c r="F39" s="5"/>
      <c r="G39" s="5"/>
      <c r="H39" s="5"/>
      <c r="I39" s="5"/>
    </row>
    <row r="40" ht="12.75">
      <c r="B40" s="17" t="s">
        <v>14</v>
      </c>
    </row>
    <row r="41" spans="1:2" ht="15">
      <c r="A41" s="3" t="s">
        <v>14</v>
      </c>
      <c r="B41" s="17"/>
    </row>
    <row r="43" ht="15">
      <c r="A43" s="3" t="s">
        <v>21</v>
      </c>
    </row>
    <row r="44" ht="15">
      <c r="A44" s="3" t="s">
        <v>22</v>
      </c>
    </row>
    <row r="45" ht="15">
      <c r="A45" s="3"/>
    </row>
    <row r="46" ht="15">
      <c r="A46" s="3" t="s">
        <v>14</v>
      </c>
    </row>
    <row r="47" ht="15">
      <c r="A47" s="2"/>
    </row>
    <row r="48" spans="1:3" ht="17.25">
      <c r="A48" s="7" t="s">
        <v>19</v>
      </c>
      <c r="B48" s="1"/>
      <c r="C48" s="15" t="s">
        <v>37</v>
      </c>
    </row>
    <row r="49" ht="17.25">
      <c r="A49" s="7" t="s">
        <v>20</v>
      </c>
    </row>
    <row r="50" ht="15">
      <c r="A50" s="2" t="s">
        <v>14</v>
      </c>
    </row>
    <row r="51" ht="12.75">
      <c r="C51" s="20" t="s">
        <v>14</v>
      </c>
    </row>
    <row r="52" ht="15">
      <c r="A52" s="2" t="s">
        <v>14</v>
      </c>
    </row>
    <row r="53" ht="15">
      <c r="A53" s="2" t="s">
        <v>14</v>
      </c>
    </row>
    <row r="54" ht="15">
      <c r="A54" s="2" t="s">
        <v>14</v>
      </c>
    </row>
  </sheetData>
  <sheetProtection/>
  <printOptions gridLines="1"/>
  <pageMargins left="0.5" right="0.25" top="1" bottom="1" header="0.5" footer="0.5"/>
  <pageSetup fitToHeight="1" fitToWidth="1" horizontalDpi="600" verticalDpi="6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Ludlow Independent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L ROUSE</dc:creator>
  <cp:keywords/>
  <dc:description/>
  <cp:lastModifiedBy>jpalm</cp:lastModifiedBy>
  <cp:lastPrinted>2016-04-07T15:55:37Z</cp:lastPrinted>
  <dcterms:created xsi:type="dcterms:W3CDTF">2000-03-07T16:55:20Z</dcterms:created>
  <dcterms:modified xsi:type="dcterms:W3CDTF">2016-05-04T17:46:50Z</dcterms:modified>
  <cp:category/>
  <cp:version/>
  <cp:contentType/>
  <cp:contentStatus/>
</cp:coreProperties>
</file>