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<sst xmlns="http://schemas.openxmlformats.org/spreadsheetml/2006/main" count="40" uniqueCount="34">
  <si>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</si>
  <si>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</si>
  <si>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</si>
  <si>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</si>
  <si>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</si>
  <si>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</si>
  <si>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</si>
  <si>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</si>
  <si>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</si>
  <si>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</si>
  <si>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</si>
  <si>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</si>
  <si>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</si>
  <si>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</si>
  <si>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</si>
  <si>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</si>
  <si>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</si>
  <si>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</si>
  <si>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</si>
  <si>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Proprietary Funds</t>
  </si>
  <si>
    <t>Trust &amp; Agency Funds</t>
  </si>
  <si>
    <t>TOTAL FUND BALANCE</t>
  </si>
  <si>
    <t>SFCC Escrow</t>
  </si>
  <si>
    <t>Fiscal Agent Funds</t>
  </si>
  <si>
    <t>BGMS Freezer/Cooler/Hood</t>
  </si>
  <si>
    <t>G C Burkhead Elem</t>
  </si>
  <si>
    <t>For the End of Year 2015</t>
  </si>
  <si>
    <t>NHHS Phase VI- 8852</t>
  </si>
  <si>
    <t>ECCC- 8834</t>
  </si>
  <si>
    <t>Vine Grove Renovation  II</t>
  </si>
  <si>
    <t>NHHS Renovation VII 8823</t>
  </si>
  <si>
    <t xml:space="preserve">Asphalt Resurfacing </t>
  </si>
  <si>
    <t>District Activity Fund</t>
  </si>
  <si>
    <t>EC3 Proprietary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</si>
</sst>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3" fontId="7" fillId="0" borderId="0" xfId="42" applyFont="1" applyAlignment="1">
      <alignment/>
    </xf>
    <xf numFmtId="38" fontId="7" fillId="35" borderId="0" xfId="46" applyNumberFormat="1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0" fillId="34" borderId="0" xfId="0" applyFill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2 4 2" xfId="49"/>
    <cellStyle name="Comma 2 3" xfId="50"/>
    <cellStyle name="Comma 2 3 2" xfId="51"/>
    <cellStyle name="Comma 3" xfId="52"/>
    <cellStyle name="Comma 3 2" xfId="53"/>
    <cellStyle name="Comma 3 2 2" xfId="54"/>
    <cellStyle name="Comma 3 2 3" xfId="55"/>
    <cellStyle name="Comma 3 2 4" xfId="56"/>
    <cellStyle name="Comma 3 3" xfId="57"/>
    <cellStyle name="Comma 4" xfId="58"/>
    <cellStyle name="Comma 4 2" xfId="59"/>
    <cellStyle name="Comma 4 2 2" xfId="60"/>
    <cellStyle name="Comma 4 2 3" xfId="61"/>
    <cellStyle name="Comma 4 2 4" xfId="62"/>
    <cellStyle name="Comma 5" xfId="63"/>
    <cellStyle name="Comma 5 2" xfId="64"/>
    <cellStyle name="Comma 5 3" xfId="65"/>
    <cellStyle name="Comma 5 4" xfId="66"/>
    <cellStyle name="Comma 5 5" xfId="67"/>
    <cellStyle name="Comma 6" xfId="68"/>
    <cellStyle name="Comma 7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5" xfId="89"/>
    <cellStyle name="Percent 5 2" xfId="90"/>
    <cellStyle name="Percent 5 3" xfId="91"/>
    <cellStyle name="Percent 5 4" xfId="92"/>
    <cellStyle name="Percent 6" xfId="93"/>
    <cellStyle name="Percent 6 2" xfId="94"/>
    <cellStyle name="Percent 6 3" xfId="95"/>
    <cellStyle name="Percent 6 4" xfId="96"/>
    <cellStyle name="Percent 6 5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5">
      <selection activeCell="D40" sqref="D40"/>
    </sheetView>
  </sheetViews>
  <sheetFormatPr defaultColWidth="9.140625" defaultRowHeight="12.75"/>
  <cols>
    <col min="2" max="2" width="28.574218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22" t="s">
        <v>26</v>
      </c>
      <c r="B3" s="22"/>
      <c r="C3" s="22"/>
      <c r="D3" s="22"/>
      <c r="E3" s="22"/>
      <c r="F3" s="22"/>
    </row>
    <row r="4" spans="1:6" ht="14.25">
      <c r="A4" s="23" t="s">
        <v>2</v>
      </c>
      <c r="B4" s="23"/>
      <c r="C4" s="23"/>
      <c r="D4" s="23"/>
      <c r="E4" s="23"/>
      <c r="F4" s="23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21043565.379999995</v>
      </c>
      <c r="D6" s="7">
        <f>-C6+135513886.52</f>
        <v>114470321.14000002</v>
      </c>
      <c r="E6" s="7">
        <v>112604719.55</v>
      </c>
      <c r="F6" s="8">
        <f>+C6+D6-E6</f>
        <v>22909166.970000014</v>
      </c>
      <c r="J6" s="9"/>
    </row>
    <row r="7" spans="1:10" ht="15.75">
      <c r="A7" s="5"/>
      <c r="B7" s="6" t="s">
        <v>10</v>
      </c>
      <c r="C7" s="7">
        <v>1000000</v>
      </c>
      <c r="D7" s="7"/>
      <c r="E7" s="7"/>
      <c r="F7" s="8">
        <f>C7</f>
        <v>1000000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15.75">
      <c r="A9" s="5">
        <v>2</v>
      </c>
      <c r="B9" s="6" t="s">
        <v>11</v>
      </c>
      <c r="C9" s="7">
        <v>-186162.72000000067</v>
      </c>
      <c r="D9" s="7">
        <f>13608438.15-C9</f>
        <v>13794600.870000001</v>
      </c>
      <c r="E9" s="7">
        <v>13221296.98</v>
      </c>
      <c r="F9" s="8">
        <f>+C9+D9-E9</f>
        <v>387141.1699999999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22</v>
      </c>
      <c r="B11" s="6" t="s">
        <v>32</v>
      </c>
      <c r="C11" s="7">
        <v>0</v>
      </c>
      <c r="D11" s="7">
        <v>331884.5</v>
      </c>
      <c r="E11" s="7">
        <v>157195.76</v>
      </c>
      <c r="F11" s="8">
        <f>C11+D11-E11</f>
        <v>174688.74</v>
      </c>
      <c r="J11" s="9"/>
    </row>
    <row r="12" spans="1:10" ht="15.75">
      <c r="A12" s="5"/>
      <c r="B12" s="6"/>
      <c r="C12" s="7"/>
      <c r="D12" s="7"/>
      <c r="E12" s="7"/>
      <c r="F12" s="8"/>
      <c r="J12" s="9"/>
    </row>
    <row r="13" spans="1:10" ht="15.75">
      <c r="A13" s="5">
        <v>310</v>
      </c>
      <c r="B13" s="6" t="s">
        <v>12</v>
      </c>
      <c r="C13" s="7">
        <v>118006</v>
      </c>
      <c r="D13" s="7">
        <f>1409268-C13</f>
        <v>1291262</v>
      </c>
      <c r="E13" s="7">
        <v>1409268</v>
      </c>
      <c r="F13" s="8">
        <f>+C13+D13-E13</f>
        <v>0</v>
      </c>
      <c r="J13" s="9"/>
    </row>
    <row r="14" spans="1:10" ht="15.75">
      <c r="A14" s="5"/>
      <c r="B14" s="6" t="s">
        <v>22</v>
      </c>
      <c r="C14" s="7">
        <v>0</v>
      </c>
      <c r="D14" s="7"/>
      <c r="E14" s="7"/>
      <c r="F14" s="8">
        <v>0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320</v>
      </c>
      <c r="B16" s="6" t="s">
        <v>13</v>
      </c>
      <c r="C16" s="7">
        <v>2227669.9700000007</v>
      </c>
      <c r="D16" s="7">
        <f>14964672.97-C16</f>
        <v>12737003</v>
      </c>
      <c r="E16" s="7">
        <v>14886543.5</v>
      </c>
      <c r="F16" s="8">
        <f>+C16+D16-E16</f>
        <v>78129.47000000067</v>
      </c>
      <c r="J16" s="9"/>
    </row>
    <row r="17" spans="1:10" ht="15.75">
      <c r="A17" s="5"/>
      <c r="B17" s="6"/>
      <c r="C17" s="7"/>
      <c r="D17" s="7"/>
      <c r="E17" s="7"/>
      <c r="F17" s="8"/>
      <c r="J17" s="9"/>
    </row>
    <row r="18" spans="1:10" ht="15.75">
      <c r="A18" s="5">
        <v>360</v>
      </c>
      <c r="B18" s="6" t="s">
        <v>14</v>
      </c>
      <c r="C18" s="7">
        <v>0</v>
      </c>
      <c r="D18" s="7">
        <v>16450431.97</v>
      </c>
      <c r="E18" s="7">
        <v>23237088.43</v>
      </c>
      <c r="F18" s="8">
        <f>+D18-E18</f>
        <v>-6786656.459999999</v>
      </c>
      <c r="J18" s="9"/>
    </row>
    <row r="19" spans="1:10" ht="15.75">
      <c r="A19" s="5"/>
      <c r="B19" s="6" t="s">
        <v>15</v>
      </c>
      <c r="C19" s="7">
        <v>0</v>
      </c>
      <c r="D19" s="7"/>
      <c r="E19" s="7"/>
      <c r="F19" s="8">
        <v>0</v>
      </c>
      <c r="J19" s="9"/>
    </row>
    <row r="20" spans="1:10" ht="15.75">
      <c r="A20" s="5"/>
      <c r="B20" s="6"/>
      <c r="C20" s="7"/>
      <c r="D20" s="7"/>
      <c r="E20" s="7"/>
      <c r="F20" s="8"/>
      <c r="J20" s="9"/>
    </row>
    <row r="21" spans="1:10" ht="15.75">
      <c r="A21" s="10" t="s">
        <v>16</v>
      </c>
      <c r="B21" s="21" t="s">
        <v>27</v>
      </c>
      <c r="C21" s="14">
        <v>681074.1699999999</v>
      </c>
      <c r="D21" s="15">
        <v>333.37</v>
      </c>
      <c r="E21" s="15"/>
      <c r="F21" s="16">
        <f>C21+D21-E21</f>
        <v>681407.5399999999</v>
      </c>
      <c r="J21" s="9"/>
    </row>
    <row r="22" spans="1:10" ht="15.75">
      <c r="A22" s="10" t="s">
        <v>16</v>
      </c>
      <c r="B22" s="20" t="s">
        <v>28</v>
      </c>
      <c r="C22" s="14">
        <f>2521506.14-24136.7</f>
        <v>2497369.44</v>
      </c>
      <c r="D22" s="15">
        <v>665.51</v>
      </c>
      <c r="E22" s="15">
        <v>2100699.67</v>
      </c>
      <c r="F22" s="19">
        <f aca="true" t="shared" si="0" ref="F22:F27">C22+D22-E22</f>
        <v>397335.2799999998</v>
      </c>
      <c r="J22" s="9"/>
    </row>
    <row r="23" spans="1:10" ht="15.75">
      <c r="A23" s="10" t="s">
        <v>16</v>
      </c>
      <c r="B23" s="20" t="s">
        <v>29</v>
      </c>
      <c r="C23" s="14">
        <v>367950.23000000033</v>
      </c>
      <c r="D23" s="15">
        <v>66.64</v>
      </c>
      <c r="E23" s="15">
        <v>543691.37</v>
      </c>
      <c r="F23" s="19">
        <f t="shared" si="0"/>
        <v>-175674.49999999965</v>
      </c>
      <c r="J23" s="9"/>
    </row>
    <row r="24" spans="1:10" ht="15.75">
      <c r="A24" s="10" t="s">
        <v>16</v>
      </c>
      <c r="B24" s="20" t="s">
        <v>30</v>
      </c>
      <c r="C24" s="14">
        <v>457309.98</v>
      </c>
      <c r="D24" s="15">
        <v>14678450.12</v>
      </c>
      <c r="E24" s="15">
        <v>5329604.11</v>
      </c>
      <c r="F24" s="19">
        <f t="shared" si="0"/>
        <v>9806155.989999998</v>
      </c>
      <c r="J24" s="9"/>
    </row>
    <row r="25" spans="1:10" ht="17.25" customHeight="1">
      <c r="A25" s="10" t="s">
        <v>16</v>
      </c>
      <c r="B25" s="21" t="s">
        <v>24</v>
      </c>
      <c r="C25" s="14">
        <f>24016.15-13750.74</f>
        <v>10265.410000000002</v>
      </c>
      <c r="D25" s="15"/>
      <c r="E25" s="15">
        <v>14280.27</v>
      </c>
      <c r="F25" s="19">
        <f t="shared" si="0"/>
        <v>-4014.8599999999988</v>
      </c>
      <c r="J25" s="9"/>
    </row>
    <row r="26" spans="1:10" ht="15.75">
      <c r="A26" s="10" t="s">
        <v>16</v>
      </c>
      <c r="B26" s="21" t="s">
        <v>25</v>
      </c>
      <c r="C26" s="14">
        <v>16116060.5</v>
      </c>
      <c r="D26" s="15">
        <v>5933.97</v>
      </c>
      <c r="E26" s="15">
        <v>12881332.75</v>
      </c>
      <c r="F26" s="19">
        <f t="shared" si="0"/>
        <v>3240661.7200000007</v>
      </c>
      <c r="J26" s="9"/>
    </row>
    <row r="27" spans="1:10" ht="15.75">
      <c r="A27" s="10" t="s">
        <v>16</v>
      </c>
      <c r="B27" s="21" t="s">
        <v>31</v>
      </c>
      <c r="C27" s="18">
        <v>997829</v>
      </c>
      <c r="D27" s="18">
        <v>54892.05</v>
      </c>
      <c r="E27" s="18">
        <v>228771.14</v>
      </c>
      <c r="F27" s="19">
        <f t="shared" si="0"/>
        <v>823949.91</v>
      </c>
      <c r="J27" s="9"/>
    </row>
    <row r="28" spans="1:10" ht="15.75">
      <c r="A28" s="5"/>
      <c r="B28" s="6"/>
      <c r="C28" s="7"/>
      <c r="D28" s="7"/>
      <c r="E28" s="7"/>
      <c r="F28" s="17"/>
      <c r="J28" s="9"/>
    </row>
    <row r="29" spans="1:10" ht="15.75">
      <c r="A29" s="5">
        <v>51</v>
      </c>
      <c r="B29" s="6" t="s">
        <v>17</v>
      </c>
      <c r="C29" s="7">
        <v>1352613.8399999999</v>
      </c>
      <c r="D29" s="7">
        <f>9842300.61-C29</f>
        <v>8489686.77</v>
      </c>
      <c r="E29" s="7">
        <v>8974898.55</v>
      </c>
      <c r="F29" s="8">
        <f>+C29+D29-E29</f>
        <v>867402.0599999987</v>
      </c>
      <c r="J29" s="9"/>
    </row>
    <row r="30" spans="1:10" ht="15.75">
      <c r="A30" s="5"/>
      <c r="B30" s="6"/>
      <c r="C30" s="7"/>
      <c r="D30" s="7"/>
      <c r="E30" s="7"/>
      <c r="F30" s="8"/>
      <c r="J30" s="9"/>
    </row>
    <row r="31" spans="1:10" ht="15.75">
      <c r="A31" s="5">
        <v>52</v>
      </c>
      <c r="B31" s="6" t="s">
        <v>18</v>
      </c>
      <c r="C31" s="7">
        <v>229774.90000000002</v>
      </c>
      <c r="D31" s="7">
        <f>826672.39-C31</f>
        <v>596897.49</v>
      </c>
      <c r="E31" s="7">
        <v>587522.17</v>
      </c>
      <c r="F31" s="8">
        <f>+C31+D31-E31</f>
        <v>239150.21999999997</v>
      </c>
      <c r="J31" s="9"/>
    </row>
    <row r="32" spans="1:10" ht="15.75">
      <c r="A32" s="5"/>
      <c r="B32" s="6"/>
      <c r="C32" s="7"/>
      <c r="D32" s="7"/>
      <c r="E32" s="7"/>
      <c r="F32" s="8"/>
      <c r="J32" s="9"/>
    </row>
    <row r="33" spans="1:10" ht="15.75">
      <c r="A33" s="5">
        <v>53</v>
      </c>
      <c r="B33" s="6" t="s">
        <v>33</v>
      </c>
      <c r="C33" s="7">
        <v>0</v>
      </c>
      <c r="D33" s="7">
        <v>10463.8</v>
      </c>
      <c r="E33" s="7">
        <v>4303.56</v>
      </c>
      <c r="F33" s="8">
        <f>+C33+D33-E33</f>
        <v>6160.239999999999</v>
      </c>
      <c r="J33" s="9"/>
    </row>
    <row r="34" spans="1:10" ht="15.75">
      <c r="A34" s="5"/>
      <c r="B34" s="6"/>
      <c r="C34" s="7"/>
      <c r="D34" s="7"/>
      <c r="E34" s="7"/>
      <c r="F34" s="8"/>
      <c r="J34" s="9"/>
    </row>
    <row r="35" spans="1:10" ht="15.75">
      <c r="A35" s="5">
        <v>55</v>
      </c>
      <c r="B35" s="6" t="s">
        <v>19</v>
      </c>
      <c r="C35" s="7">
        <v>5148.580000000002</v>
      </c>
      <c r="D35" s="7">
        <f>115234.86-C35</f>
        <v>110086.28</v>
      </c>
      <c r="E35" s="7">
        <v>88308.11</v>
      </c>
      <c r="F35" s="8">
        <f>+C35+D35-E35</f>
        <v>26926.75</v>
      </c>
      <c r="J35" s="9"/>
    </row>
    <row r="36" spans="1:10" ht="18.75" customHeight="1">
      <c r="A36" s="5"/>
      <c r="B36" s="6"/>
      <c r="C36" s="7"/>
      <c r="D36" s="7"/>
      <c r="E36" s="7"/>
      <c r="F36" s="8"/>
      <c r="J36" s="9"/>
    </row>
    <row r="37" spans="1:10" ht="18.75" customHeight="1">
      <c r="A37" s="5">
        <v>61</v>
      </c>
      <c r="B37" s="6" t="s">
        <v>23</v>
      </c>
      <c r="C37" s="7">
        <v>0</v>
      </c>
      <c r="D37" s="7"/>
      <c r="E37" s="7"/>
      <c r="F37" s="8">
        <v>0</v>
      </c>
      <c r="J37" s="9"/>
    </row>
    <row r="38" spans="1:10" ht="18.75" customHeight="1">
      <c r="A38" s="5"/>
      <c r="B38" s="6"/>
      <c r="C38" s="7"/>
      <c r="D38" s="7"/>
      <c r="E38" s="7"/>
      <c r="F38" s="8"/>
      <c r="J38" s="9"/>
    </row>
    <row r="39" spans="1:6" ht="15.75">
      <c r="A39" s="5">
        <v>7000</v>
      </c>
      <c r="B39" s="11" t="s">
        <v>20</v>
      </c>
      <c r="C39" s="7">
        <v>183841.54</v>
      </c>
      <c r="D39" s="7">
        <f>186305.37-C39</f>
        <v>2463.829999999987</v>
      </c>
      <c r="E39" s="7">
        <v>800</v>
      </c>
      <c r="F39" s="8">
        <f>+C39+D39-E39</f>
        <v>185505.37</v>
      </c>
    </row>
    <row r="40" spans="1:6" ht="15.75">
      <c r="A40" s="5"/>
      <c r="B40" s="12" t="s">
        <v>21</v>
      </c>
      <c r="C40" s="8">
        <f>SUM(C6:C39)-SUM(C21:C26)</f>
        <v>26972286.49</v>
      </c>
      <c r="D40" s="8">
        <f>SUM(D6:D39)-SUM(D21:D26)</f>
        <v>168339993.70000005</v>
      </c>
      <c r="E40" s="8">
        <f>SUM(E6:E39)-SUM(E21:E26)</f>
        <v>175400715.75000006</v>
      </c>
      <c r="F40" s="8">
        <f>SUM(F6:F39)-SUM(F21:F26)</f>
        <v>19911564.440000013</v>
      </c>
    </row>
    <row r="41" ht="15">
      <c r="F41" s="13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Annis, Jessica</cp:lastModifiedBy>
  <cp:lastPrinted>2013-07-23T17:23:42Z</cp:lastPrinted>
  <dcterms:created xsi:type="dcterms:W3CDTF">2003-06-10T19:59:30Z</dcterms:created>
  <dcterms:modified xsi:type="dcterms:W3CDTF">2015-08-05T17:45:16Z</dcterms:modified>
  <cp:category/>
  <cp:version/>
  <cp:contentType/>
  <cp:contentStatus/>
</cp:coreProperties>
</file>