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2" windowHeight="8700" activeTab="12"/>
  </bookViews>
  <sheets>
    <sheet name="Summary" sheetId="8" r:id="rId1"/>
    <sheet name="June" sheetId="14" state="hidden" r:id="rId2"/>
    <sheet name="May" sheetId="13" state="hidden" r:id="rId3"/>
    <sheet name="April" sheetId="12" state="hidden" r:id="rId4"/>
    <sheet name="March" sheetId="11" state="hidden" r:id="rId5"/>
    <sheet name="Feb" sheetId="10" state="hidden" r:id="rId6"/>
    <sheet name="Jan" sheetId="9" state="hidden" r:id="rId7"/>
    <sheet name="Dec" sheetId="1" state="hidden" r:id="rId8"/>
    <sheet name="Nov" sheetId="6" state="hidden" r:id="rId9"/>
    <sheet name="Oct" sheetId="5" state="hidden" r:id="rId10"/>
    <sheet name="Sept" sheetId="7" state="hidden" r:id="rId11"/>
    <sheet name="Aug" sheetId="3" state="hidden" r:id="rId12"/>
    <sheet name="July" sheetId="2" r:id="rId13"/>
    <sheet name="Sheet1" sheetId="15" r:id="rId14"/>
    <sheet name="Sheet2" sheetId="16" r:id="rId15"/>
  </sheets>
  <calcPr calcId="152511"/>
</workbook>
</file>

<file path=xl/calcChain.xml><?xml version="1.0" encoding="utf-8"?>
<calcChain xmlns="http://schemas.openxmlformats.org/spreadsheetml/2006/main">
  <c r="B32" i="8"/>
  <c r="B33" i="13"/>
  <c r="C31"/>
  <c r="B33" i="12"/>
  <c r="C31"/>
  <c r="E32" i="8"/>
  <c r="B33" i="11"/>
  <c r="N31" i="8"/>
  <c r="B33" i="10"/>
  <c r="C31"/>
  <c r="G32" i="8"/>
  <c r="B34" i="9"/>
  <c r="C14"/>
  <c r="C34"/>
  <c r="N20" i="8"/>
  <c r="H32"/>
  <c r="N30"/>
  <c r="B34" i="1"/>
  <c r="C32"/>
  <c r="I32" i="8"/>
  <c r="B33" i="6"/>
  <c r="C31"/>
  <c r="C33"/>
  <c r="J32" i="8"/>
  <c r="B33" i="5"/>
  <c r="C31"/>
  <c r="K9" i="8"/>
  <c r="K32"/>
  <c r="B10" i="7"/>
  <c r="B31"/>
  <c r="B33" i="3"/>
  <c r="C15"/>
  <c r="M11" i="8"/>
  <c r="M9"/>
  <c r="M32"/>
  <c r="C32"/>
  <c r="L32"/>
  <c r="B33" i="14"/>
  <c r="C29"/>
  <c r="C30" i="11"/>
  <c r="F32" i="8"/>
  <c r="C30" i="1"/>
  <c r="D32" i="8"/>
  <c r="N16"/>
  <c r="N28"/>
  <c r="N27"/>
  <c r="N29"/>
  <c r="N26"/>
  <c r="N25"/>
  <c r="N24"/>
  <c r="N23"/>
  <c r="N22"/>
  <c r="N21"/>
  <c r="N19"/>
  <c r="N18"/>
  <c r="N17"/>
  <c r="N15"/>
  <c r="N14"/>
  <c r="N13"/>
  <c r="N12"/>
  <c r="N11"/>
  <c r="N10"/>
  <c r="N9"/>
  <c r="N8"/>
  <c r="N7"/>
  <c r="N6"/>
  <c r="N5"/>
  <c r="C18" i="3"/>
  <c r="B31" i="2"/>
  <c r="C22"/>
  <c r="C13" i="6"/>
  <c r="C10" i="1"/>
  <c r="C14"/>
  <c r="C18"/>
  <c r="C22"/>
  <c r="C26"/>
  <c r="C10" i="10"/>
  <c r="C11"/>
  <c r="C21"/>
  <c r="C25"/>
  <c r="C29"/>
  <c r="C15" i="13"/>
  <c r="C17"/>
  <c r="C25"/>
  <c r="C8"/>
  <c r="C10"/>
  <c r="C12"/>
  <c r="C14"/>
  <c r="C16"/>
  <c r="C18"/>
  <c r="C20"/>
  <c r="C22"/>
  <c r="C24"/>
  <c r="C26"/>
  <c r="C28"/>
  <c r="C10" i="2"/>
  <c r="C14" i="5"/>
  <c r="C22"/>
  <c r="C30"/>
  <c r="C11"/>
  <c r="C19"/>
  <c r="C23"/>
  <c r="C27"/>
  <c r="C7" i="11"/>
  <c r="C11"/>
  <c r="C15"/>
  <c r="C19"/>
  <c r="C23"/>
  <c r="C27"/>
  <c r="C31"/>
  <c r="C8"/>
  <c r="C12"/>
  <c r="C16"/>
  <c r="C20"/>
  <c r="C24"/>
  <c r="C28"/>
  <c r="C20" i="12"/>
  <c r="C9"/>
  <c r="C25"/>
  <c r="C32" i="14"/>
  <c r="C10"/>
  <c r="C14"/>
  <c r="C18"/>
  <c r="C22"/>
  <c r="C26"/>
  <c r="C30"/>
  <c r="C9"/>
  <c r="C13"/>
  <c r="C17"/>
  <c r="C21"/>
  <c r="C25"/>
  <c r="C23" i="3"/>
  <c r="C16"/>
  <c r="C26"/>
  <c r="C27"/>
  <c r="C13"/>
  <c r="C17"/>
  <c r="C30"/>
  <c r="C21"/>
  <c r="C25"/>
  <c r="C19"/>
  <c r="C20"/>
  <c r="C29"/>
  <c r="C21" i="6"/>
  <c r="C25"/>
  <c r="C30"/>
  <c r="C28"/>
  <c r="C27"/>
  <c r="C17"/>
  <c r="C9"/>
  <c r="C22"/>
  <c r="C10"/>
  <c r="C8"/>
  <c r="C18"/>
  <c r="C26"/>
  <c r="C29"/>
  <c r="C23"/>
  <c r="C19"/>
  <c r="C15"/>
  <c r="C11"/>
  <c r="C7"/>
  <c r="C20"/>
  <c r="C16"/>
  <c r="C14"/>
  <c r="C32"/>
  <c r="C12"/>
  <c r="C25" i="1"/>
  <c r="C13"/>
  <c r="C7"/>
  <c r="C31"/>
  <c r="C9" i="9"/>
  <c r="C23"/>
  <c r="C19"/>
  <c r="C7"/>
  <c r="C24"/>
  <c r="C13"/>
  <c r="C27" i="10"/>
  <c r="C23"/>
  <c r="C17"/>
  <c r="C30"/>
  <c r="C19"/>
  <c r="C15"/>
  <c r="C7"/>
  <c r="C22"/>
  <c r="C13"/>
  <c r="C9"/>
  <c r="C32"/>
  <c r="C26"/>
  <c r="C18"/>
  <c r="C14"/>
  <c r="C8"/>
  <c r="C16"/>
  <c r="C12"/>
  <c r="C20"/>
  <c r="C28"/>
  <c r="C26" i="11"/>
  <c r="C22"/>
  <c r="C18"/>
  <c r="C14"/>
  <c r="C10"/>
  <c r="C32"/>
  <c r="C29"/>
  <c r="C25"/>
  <c r="C21"/>
  <c r="C17"/>
  <c r="C13"/>
  <c r="C9"/>
  <c r="C33"/>
  <c r="C9" i="13"/>
  <c r="C19"/>
  <c r="C29"/>
  <c r="C21"/>
  <c r="C13"/>
  <c r="C27"/>
  <c r="C11"/>
  <c r="C7"/>
  <c r="C30"/>
  <c r="C23"/>
  <c r="C32"/>
  <c r="C14" i="3"/>
  <c r="C12"/>
  <c r="C32"/>
  <c r="C31"/>
  <c r="C8"/>
  <c r="C9"/>
  <c r="C10"/>
  <c r="C24"/>
  <c r="C28"/>
  <c r="C11"/>
  <c r="C7"/>
  <c r="C33"/>
  <c r="C20" i="7"/>
  <c r="C29"/>
  <c r="C17"/>
  <c r="C8"/>
  <c r="C21"/>
  <c r="C12"/>
  <c r="C14"/>
  <c r="C23"/>
  <c r="C10"/>
  <c r="C27"/>
  <c r="C11"/>
  <c r="C18"/>
  <c r="C7"/>
  <c r="C25"/>
  <c r="C13"/>
  <c r="C28"/>
  <c r="C26"/>
  <c r="C22"/>
  <c r="C15"/>
  <c r="C16"/>
  <c r="C19"/>
  <c r="C24"/>
  <c r="C9"/>
  <c r="C30"/>
  <c r="C31"/>
  <c r="C29" i="5"/>
  <c r="C25"/>
  <c r="C21"/>
  <c r="C15"/>
  <c r="C7"/>
  <c r="C26"/>
  <c r="C18"/>
  <c r="C10"/>
  <c r="C17"/>
  <c r="C13"/>
  <c r="C9"/>
  <c r="C32"/>
  <c r="C28"/>
  <c r="C24"/>
  <c r="C20"/>
  <c r="C16"/>
  <c r="C12"/>
  <c r="C8"/>
  <c r="C33"/>
  <c r="C24" i="6"/>
  <c r="C27" i="1"/>
  <c r="C9"/>
  <c r="C19"/>
  <c r="C11"/>
  <c r="C23"/>
  <c r="C21"/>
  <c r="C8"/>
  <c r="C28"/>
  <c r="C24"/>
  <c r="C20"/>
  <c r="C16"/>
  <c r="C12"/>
  <c r="C29"/>
  <c r="C17"/>
  <c r="C15"/>
  <c r="C33"/>
  <c r="C34"/>
  <c r="C18" i="9"/>
  <c r="C25"/>
  <c r="C12"/>
  <c r="C31"/>
  <c r="C11"/>
  <c r="C22"/>
  <c r="C10"/>
  <c r="C8"/>
  <c r="C17"/>
  <c r="C29"/>
  <c r="C28"/>
  <c r="C20"/>
  <c r="C30"/>
  <c r="C21"/>
  <c r="C15"/>
  <c r="C27"/>
  <c r="C26"/>
  <c r="C16"/>
  <c r="C32"/>
  <c r="C24" i="10"/>
  <c r="C33"/>
  <c r="N32" i="8"/>
  <c r="N34"/>
  <c r="C17" i="12"/>
  <c r="C28"/>
  <c r="C12"/>
  <c r="C29"/>
  <c r="C21"/>
  <c r="C13"/>
  <c r="C32"/>
  <c r="C24"/>
  <c r="C16"/>
  <c r="C8"/>
  <c r="C27"/>
  <c r="C23"/>
  <c r="C19"/>
  <c r="C15"/>
  <c r="C11"/>
  <c r="C7"/>
  <c r="C33"/>
  <c r="C30"/>
  <c r="C26"/>
  <c r="C22"/>
  <c r="C18"/>
  <c r="C14"/>
  <c r="C10"/>
  <c r="O8" i="8"/>
  <c r="O13"/>
  <c r="O24"/>
  <c r="O27"/>
  <c r="O17"/>
  <c r="O14"/>
  <c r="O6"/>
  <c r="O28"/>
  <c r="O20"/>
  <c r="O31"/>
  <c r="O21"/>
  <c r="O26"/>
  <c r="O30"/>
  <c r="O18"/>
  <c r="O7"/>
  <c r="O10"/>
  <c r="O22"/>
  <c r="O29"/>
  <c r="O12"/>
  <c r="O25"/>
  <c r="O23"/>
  <c r="O19"/>
  <c r="O5"/>
  <c r="O16"/>
  <c r="O15"/>
  <c r="C27" i="14"/>
  <c r="C23"/>
  <c r="C19"/>
  <c r="C15"/>
  <c r="C11"/>
  <c r="C7"/>
  <c r="C28"/>
  <c r="C24"/>
  <c r="C20"/>
  <c r="C16"/>
  <c r="C12"/>
  <c r="C8"/>
  <c r="C31"/>
  <c r="O32" i="8"/>
  <c r="C7" i="2"/>
  <c r="C16"/>
  <c r="C15"/>
  <c r="C19"/>
  <c r="C18"/>
  <c r="C24"/>
  <c r="C9"/>
  <c r="C12"/>
  <c r="C20"/>
  <c r="C14"/>
  <c r="C11"/>
  <c r="C23"/>
  <c r="C13"/>
  <c r="C8"/>
  <c r="C17"/>
  <c r="C21"/>
  <c r="C27"/>
  <c r="C28"/>
  <c r="C26"/>
  <c r="C30"/>
  <c r="C29"/>
  <c r="C25"/>
  <c r="C33" i="14"/>
  <c r="C33" i="13"/>
  <c r="C31" i="2"/>
</calcChain>
</file>

<file path=xl/sharedStrings.xml><?xml version="1.0" encoding="utf-8"?>
<sst xmlns="http://schemas.openxmlformats.org/spreadsheetml/2006/main" count="411" uniqueCount="65">
  <si>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</si>
  <si>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</si>
  <si>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</si>
  <si>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</si>
  <si>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</si>
  <si>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</si>
  <si>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</si>
  <si>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</si>
  <si>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</si>
  <si>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</si>
  <si>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</si>
  <si>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</si>
  <si>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</si>
  <si>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</si>
  <si>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</si>
  <si>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</si>
  <si>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</si>
  <si>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</si>
  <si>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</si>
  <si>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</si>
  <si>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</si>
  <si>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</si>
  <si>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</si>
  <si>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</si>
  <si>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</si>
  <si>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</si>
  <si>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</si>
  <si>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</si>
  <si>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</si>
  <si>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</si>
  <si>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</si>
  <si>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</si>
  <si>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</si>
  <si>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</si>
  <si>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</si>
  <si>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</si>
  <si>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</si>
  <si>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</si>
  <si>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</si>
  <si>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</si>
  <si>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</si>
  <si>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</si>
  <si>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</si>
  <si>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Transportation Other</t>
  </si>
  <si>
    <t>Sch Imp Network - PD 360</t>
  </si>
  <si>
    <t>Elkton Rotary Donation</t>
  </si>
  <si>
    <t>Sept</t>
  </si>
  <si>
    <t>Unemployment/Work Comp</t>
  </si>
  <si>
    <t>131 checks</t>
  </si>
  <si>
    <t>182 Invoices</t>
  </si>
  <si>
    <t>February 2014</t>
  </si>
  <si>
    <t>March 2014</t>
  </si>
  <si>
    <t>August 2014</t>
  </si>
  <si>
    <t>September 2014</t>
  </si>
  <si>
    <t>KSBIT ASSESSMENT</t>
  </si>
  <si>
    <t>KSBIT Assessment</t>
  </si>
  <si>
    <t>October 2014</t>
  </si>
  <si>
    <t>November 2014</t>
  </si>
  <si>
    <t>December 2014</t>
  </si>
  <si>
    <t>Vehicles</t>
  </si>
  <si>
    <t>January 2015</t>
  </si>
  <si>
    <t>April 2015</t>
  </si>
  <si>
    <t>May 2015</t>
  </si>
  <si>
    <t>June 2015</t>
  </si>
  <si>
    <t>July 2015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</si>
</sst>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17">
    <font>
      <sz val="10"/>
      <name val="Arial"/>
    </font>
    <font>
      <sz val="10"/>
      <name val="Arial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9"/>
      <name val="Arial"/>
      <family val="2"/>
    </font>
    <font>
      <b/>
      <sz val="9"/>
      <name val="Comic Sans MS"/>
      <family val="4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44" fontId="3" fillId="0" borderId="0" xfId="2" applyFont="1"/>
    <xf numFmtId="44" fontId="2" fillId="0" borderId="1" xfId="2" applyFont="1" applyBorder="1"/>
    <xf numFmtId="164" fontId="3" fillId="0" borderId="0" xfId="0" applyNumberFormat="1" applyFont="1"/>
    <xf numFmtId="164" fontId="2" fillId="0" borderId="1" xfId="1" applyNumberFormat="1" applyFont="1" applyBorder="1"/>
    <xf numFmtId="0" fontId="0" fillId="0" borderId="0" xfId="0" applyBorder="1"/>
    <xf numFmtId="0" fontId="3" fillId="0" borderId="0" xfId="0" applyFont="1" applyBorder="1"/>
    <xf numFmtId="44" fontId="3" fillId="0" borderId="0" xfId="2" applyFont="1" applyBorder="1"/>
    <xf numFmtId="164" fontId="3" fillId="0" borderId="0" xfId="0" applyNumberFormat="1" applyFont="1" applyBorder="1"/>
    <xf numFmtId="44" fontId="2" fillId="0" borderId="0" xfId="2" applyFont="1" applyBorder="1"/>
    <xf numFmtId="9" fontId="2" fillId="0" borderId="0" xfId="1" applyNumberFormat="1" applyFont="1" applyBorder="1"/>
    <xf numFmtId="44" fontId="3" fillId="0" borderId="0" xfId="2" applyFont="1" applyFill="1" applyBorder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49" fontId="6" fillId="0" borderId="0" xfId="0" applyNumberFormat="1" applyFont="1"/>
    <xf numFmtId="44" fontId="8" fillId="0" borderId="0" xfId="2" applyFont="1"/>
    <xf numFmtId="164" fontId="4" fillId="0" borderId="0" xfId="0" applyNumberFormat="1" applyFont="1"/>
    <xf numFmtId="44" fontId="9" fillId="0" borderId="1" xfId="2" applyFont="1" applyBorder="1"/>
    <xf numFmtId="0" fontId="4" fillId="0" borderId="0" xfId="0" applyFont="1"/>
    <xf numFmtId="44" fontId="10" fillId="0" borderId="0" xfId="2" applyFont="1"/>
    <xf numFmtId="44" fontId="4" fillId="0" borderId="0" xfId="0" applyNumberFormat="1" applyFont="1"/>
    <xf numFmtId="165" fontId="9" fillId="0" borderId="0" xfId="0" applyNumberFormat="1" applyFont="1"/>
    <xf numFmtId="165" fontId="9" fillId="0" borderId="1" xfId="0" applyNumberFormat="1" applyFont="1" applyBorder="1"/>
    <xf numFmtId="0" fontId="8" fillId="0" borderId="0" xfId="0" applyFont="1"/>
    <xf numFmtId="164" fontId="2" fillId="0" borderId="1" xfId="2" applyNumberFormat="1" applyFont="1" applyBorder="1"/>
    <xf numFmtId="10" fontId="2" fillId="0" borderId="1" xfId="2" applyNumberFormat="1" applyFont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0" fontId="3" fillId="0" borderId="0" xfId="0" applyNumberFormat="1" applyFont="1"/>
    <xf numFmtId="164" fontId="0" fillId="0" borderId="1" xfId="0" applyNumberFormat="1" applyBorder="1"/>
    <xf numFmtId="164" fontId="0" fillId="0" borderId="3" xfId="0" applyNumberFormat="1" applyBorder="1"/>
    <xf numFmtId="44" fontId="3" fillId="0" borderId="3" xfId="0" applyNumberFormat="1" applyFont="1" applyBorder="1"/>
    <xf numFmtId="44" fontId="11" fillId="0" borderId="1" xfId="2" applyFont="1" applyBorder="1"/>
    <xf numFmtId="0" fontId="13" fillId="0" borderId="0" xfId="0" applyFont="1"/>
    <xf numFmtId="44" fontId="14" fillId="0" borderId="0" xfId="2" applyFont="1" applyBorder="1"/>
    <xf numFmtId="0" fontId="12" fillId="0" borderId="0" xfId="0" applyFont="1"/>
    <xf numFmtId="164" fontId="9" fillId="0" borderId="1" xfId="0" applyNumberFormat="1" applyFont="1" applyBorder="1"/>
    <xf numFmtId="44" fontId="15" fillId="0" borderId="0" xfId="2" applyFont="1"/>
    <xf numFmtId="44" fontId="16" fillId="0" borderId="1" xfId="2" applyFont="1" applyBorder="1"/>
    <xf numFmtId="0" fontId="9" fillId="0" borderId="0" xfId="0" applyFont="1" applyAlignment="1">
      <alignment horizontal="center"/>
    </xf>
    <xf numFmtId="44" fontId="10" fillId="0" borderId="0" xfId="2" applyFont="1" applyBorder="1"/>
    <xf numFmtId="44" fontId="10" fillId="0" borderId="0" xfId="2" applyFont="1" applyFill="1" applyBorder="1"/>
    <xf numFmtId="7" fontId="11" fillId="0" borderId="1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/>
  </sheetViews>
  <sheetFormatPr defaultRowHeight="13.2"/>
  <cols>
    <col min="1" max="1" width="35.109375" bestFit="1" customWidth="1"/>
    <col min="2" max="2" width="14.109375" customWidth="1"/>
    <col min="3" max="5" width="11.33203125" customWidth="1"/>
    <col min="6" max="6" width="10.77734375" customWidth="1"/>
    <col min="7" max="8" width="11.33203125" customWidth="1"/>
    <col min="9" max="9" width="9.5546875" customWidth="1"/>
    <col min="10" max="10" width="9.5546875" bestFit="1" customWidth="1"/>
    <col min="11" max="11" width="13" customWidth="1"/>
    <col min="12" max="12" width="11.33203125" bestFit="1" customWidth="1"/>
    <col min="13" max="13" width="11.33203125" customWidth="1"/>
    <col min="14" max="14" width="10.77734375" customWidth="1"/>
    <col min="15" max="15" width="9.77734375" customWidth="1"/>
  </cols>
  <sheetData>
    <row r="1" spans="1:15">
      <c r="A1" s="19" t="s">
        <v>0</v>
      </c>
      <c r="B1" s="19"/>
      <c r="C1" s="19"/>
      <c r="D1" s="19"/>
      <c r="E1" s="19"/>
      <c r="F1" s="19"/>
      <c r="G1" s="19"/>
      <c r="K1" s="19"/>
    </row>
    <row r="2" spans="1:15">
      <c r="A2" s="19" t="s">
        <v>1</v>
      </c>
      <c r="B2" s="19"/>
      <c r="C2" s="19"/>
      <c r="D2" s="19"/>
      <c r="E2" s="19"/>
      <c r="F2" s="19"/>
      <c r="G2" s="19"/>
      <c r="K2" s="19"/>
      <c r="O2" s="45" t="s">
        <v>30</v>
      </c>
    </row>
    <row r="3" spans="1:15">
      <c r="A3" s="20" t="s">
        <v>63</v>
      </c>
      <c r="B3" s="20"/>
      <c r="C3" s="20"/>
      <c r="D3" s="20"/>
      <c r="E3" s="20"/>
      <c r="F3" s="20"/>
      <c r="G3" s="20"/>
      <c r="K3" s="19"/>
      <c r="N3" s="45" t="s">
        <v>29</v>
      </c>
      <c r="O3" s="45" t="s">
        <v>31</v>
      </c>
    </row>
    <row r="4" spans="1:15">
      <c r="A4" s="18"/>
      <c r="B4" s="17" t="s">
        <v>42</v>
      </c>
      <c r="C4" s="17" t="s">
        <v>40</v>
      </c>
      <c r="D4" s="33" t="s">
        <v>39</v>
      </c>
      <c r="E4" s="33" t="s">
        <v>38</v>
      </c>
      <c r="F4" s="33" t="s">
        <v>37</v>
      </c>
      <c r="G4" s="33" t="s">
        <v>34</v>
      </c>
      <c r="H4" s="32" t="s">
        <v>23</v>
      </c>
      <c r="I4" s="33" t="s">
        <v>24</v>
      </c>
      <c r="J4" s="33" t="s">
        <v>25</v>
      </c>
      <c r="K4" s="33" t="s">
        <v>46</v>
      </c>
      <c r="L4" s="33" t="s">
        <v>26</v>
      </c>
      <c r="M4" s="32" t="s">
        <v>27</v>
      </c>
      <c r="N4" s="32" t="s">
        <v>28</v>
      </c>
      <c r="O4" s="32" t="s">
        <v>32</v>
      </c>
    </row>
    <row r="5" spans="1:15" ht="15.6">
      <c r="A5" s="18" t="s">
        <v>14</v>
      </c>
      <c r="B5" s="21"/>
      <c r="C5" s="25"/>
      <c r="D5" s="21"/>
      <c r="E5" s="25"/>
      <c r="F5" s="25">
        <v>5216.74</v>
      </c>
      <c r="G5" s="4"/>
      <c r="H5" s="25"/>
      <c r="I5" s="21"/>
      <c r="J5" s="21"/>
      <c r="K5" s="4"/>
      <c r="L5" s="25"/>
      <c r="M5" s="25">
        <v>10186</v>
      </c>
      <c r="N5" s="27">
        <f>SUM(E5:M5)</f>
        <v>15402.74</v>
      </c>
      <c r="O5" s="22">
        <f>+N5/N34</f>
        <v>5.5926265404400589E-3</v>
      </c>
    </row>
    <row r="6" spans="1:15" ht="15.6">
      <c r="A6" s="18" t="s">
        <v>9</v>
      </c>
      <c r="B6" s="4">
        <v>1025</v>
      </c>
      <c r="C6" s="25">
        <v>1290</v>
      </c>
      <c r="D6" s="21">
        <v>1096.75</v>
      </c>
      <c r="E6" s="25">
        <v>1952.75</v>
      </c>
      <c r="F6" s="25">
        <v>1060</v>
      </c>
      <c r="G6" s="25">
        <v>445</v>
      </c>
      <c r="H6" s="25">
        <v>1093</v>
      </c>
      <c r="I6" s="21">
        <v>865</v>
      </c>
      <c r="J6" s="21">
        <v>762.5</v>
      </c>
      <c r="K6" s="25">
        <v>1212.5</v>
      </c>
      <c r="L6" s="25">
        <v>3428.48</v>
      </c>
      <c r="M6" s="25"/>
      <c r="N6" s="27">
        <f t="shared" ref="N6:N31" si="0">SUM(E6:M6)</f>
        <v>10819.23</v>
      </c>
      <c r="O6" s="22">
        <f>+N6/N34</f>
        <v>3.9283863030295449E-3</v>
      </c>
    </row>
    <row r="7" spans="1:15" ht="15.6">
      <c r="A7" s="18" t="s">
        <v>35</v>
      </c>
      <c r="B7" s="3"/>
      <c r="C7" s="25"/>
      <c r="D7" s="21"/>
      <c r="E7" s="25"/>
      <c r="F7" s="25"/>
      <c r="G7" s="25">
        <v>19900</v>
      </c>
      <c r="H7" s="25"/>
      <c r="I7" s="21"/>
      <c r="J7" s="21"/>
      <c r="K7" s="29"/>
      <c r="L7" s="25"/>
      <c r="M7" s="25"/>
      <c r="N7" s="27">
        <f t="shared" si="0"/>
        <v>19900</v>
      </c>
      <c r="O7" s="22">
        <f>+N7/N34</f>
        <v>7.2255500095929149E-3</v>
      </c>
    </row>
    <row r="8" spans="1:15" ht="15.6">
      <c r="A8" s="18" t="s">
        <v>33</v>
      </c>
      <c r="B8" s="4"/>
      <c r="C8" s="25"/>
      <c r="D8" s="21"/>
      <c r="E8" s="25"/>
      <c r="F8" s="25">
        <v>611.75</v>
      </c>
      <c r="G8" s="25"/>
      <c r="H8" s="25">
        <v>1463.78</v>
      </c>
      <c r="I8" s="21">
        <v>2626.28</v>
      </c>
      <c r="J8" s="21"/>
      <c r="K8" s="25">
        <v>20000</v>
      </c>
      <c r="L8" s="25"/>
      <c r="M8" s="25"/>
      <c r="N8" s="27">
        <f t="shared" si="0"/>
        <v>24701.809999999998</v>
      </c>
      <c r="O8" s="22">
        <f>+N8/N34</f>
        <v>8.9690534413297655E-3</v>
      </c>
    </row>
    <row r="9" spans="1:15" ht="15.6">
      <c r="A9" s="18" t="s">
        <v>15</v>
      </c>
      <c r="B9" s="4"/>
      <c r="C9" s="25"/>
      <c r="D9" s="21">
        <v>55690.400000000001</v>
      </c>
      <c r="E9" s="25">
        <v>33143.519999999997</v>
      </c>
      <c r="F9" s="25">
        <v>404956.78</v>
      </c>
      <c r="G9" s="25"/>
      <c r="H9" s="25"/>
      <c r="I9" s="21"/>
      <c r="J9" s="21">
        <v>21781.4</v>
      </c>
      <c r="K9" s="25">
        <f>321981.1+290319.56</f>
        <v>612300.65999999992</v>
      </c>
      <c r="L9" s="25">
        <v>6589.85</v>
      </c>
      <c r="M9" s="25">
        <f>213456+257562</f>
        <v>471018</v>
      </c>
      <c r="N9" s="27">
        <f t="shared" si="0"/>
        <v>1549790.21</v>
      </c>
      <c r="O9" s="22"/>
    </row>
    <row r="10" spans="1:15" ht="15.6">
      <c r="A10" s="18" t="s">
        <v>16</v>
      </c>
      <c r="B10" s="4"/>
      <c r="C10" s="25"/>
      <c r="D10" s="21"/>
      <c r="E10" s="25"/>
      <c r="F10" s="25"/>
      <c r="G10" s="25"/>
      <c r="H10" s="25"/>
      <c r="I10" s="21"/>
      <c r="J10" s="21"/>
      <c r="K10" s="25">
        <v>48519.93</v>
      </c>
      <c r="L10" s="25"/>
      <c r="M10" s="25">
        <v>65936</v>
      </c>
      <c r="N10" s="27">
        <f t="shared" si="0"/>
        <v>114455.93</v>
      </c>
      <c r="O10" s="22">
        <f>+N10/N34</f>
        <v>4.1558143020576178E-2</v>
      </c>
    </row>
    <row r="11" spans="1:15" ht="15.6">
      <c r="A11" s="18" t="s">
        <v>2</v>
      </c>
      <c r="B11" s="4">
        <v>2450</v>
      </c>
      <c r="C11" s="25"/>
      <c r="D11" s="21"/>
      <c r="E11" s="25"/>
      <c r="F11" s="25"/>
      <c r="G11" s="25">
        <v>16409.5</v>
      </c>
      <c r="H11" s="25">
        <v>70020.45</v>
      </c>
      <c r="I11" s="21"/>
      <c r="J11" s="21">
        <v>28262.83</v>
      </c>
      <c r="K11" s="25">
        <v>25618.5</v>
      </c>
      <c r="L11" s="25">
        <v>45319.8</v>
      </c>
      <c r="M11" s="25">
        <f>12362+5120</f>
        <v>17482</v>
      </c>
      <c r="N11" s="27">
        <f t="shared" si="0"/>
        <v>203113.08000000002</v>
      </c>
      <c r="O11" s="22"/>
    </row>
    <row r="12" spans="1:15" ht="15.6">
      <c r="A12" s="18" t="s">
        <v>21</v>
      </c>
      <c r="B12" s="4">
        <v>4480.91</v>
      </c>
      <c r="C12" s="25"/>
      <c r="D12" s="21">
        <v>8550.06</v>
      </c>
      <c r="E12" s="25">
        <v>4303.16</v>
      </c>
      <c r="F12" s="25">
        <v>3859.95</v>
      </c>
      <c r="G12" s="25">
        <v>4276.99</v>
      </c>
      <c r="H12" s="25">
        <v>4375.71</v>
      </c>
      <c r="I12" s="21">
        <v>2993.67</v>
      </c>
      <c r="J12" s="21">
        <v>5004.6099999999997</v>
      </c>
      <c r="K12" s="25">
        <v>3899.2</v>
      </c>
      <c r="L12" s="25">
        <v>1153.3499999999999</v>
      </c>
      <c r="M12" s="25">
        <v>815.6</v>
      </c>
      <c r="N12" s="27">
        <f t="shared" si="0"/>
        <v>30682.239999999994</v>
      </c>
      <c r="O12" s="22">
        <f>+N12/N34</f>
        <v>1.1140505503835782E-2</v>
      </c>
    </row>
    <row r="13" spans="1:15" ht="15.6">
      <c r="A13" s="18" t="s">
        <v>18</v>
      </c>
      <c r="B13" s="4"/>
      <c r="C13" s="25"/>
      <c r="D13" s="21"/>
      <c r="E13" s="25"/>
      <c r="F13" s="25"/>
      <c r="G13" s="25"/>
      <c r="H13" s="25"/>
      <c r="I13" s="21"/>
      <c r="J13" s="21"/>
      <c r="K13" s="25"/>
      <c r="L13" s="25">
        <v>21798</v>
      </c>
      <c r="M13" s="25"/>
      <c r="N13" s="27">
        <f t="shared" si="0"/>
        <v>21798</v>
      </c>
      <c r="O13" s="22">
        <f>+N13/N34</f>
        <v>7.9147004577440373E-3</v>
      </c>
    </row>
    <row r="14" spans="1:15" ht="15.6">
      <c r="A14" s="18" t="s">
        <v>5</v>
      </c>
      <c r="B14" s="4">
        <v>11474.59</v>
      </c>
      <c r="C14" s="25">
        <v>29588.91</v>
      </c>
      <c r="D14" s="21">
        <v>11378.78</v>
      </c>
      <c r="E14" s="25">
        <v>16186.04</v>
      </c>
      <c r="F14" s="25">
        <v>13629.35</v>
      </c>
      <c r="G14" s="25">
        <v>25793.45</v>
      </c>
      <c r="H14" s="25">
        <v>15151.43</v>
      </c>
      <c r="I14" s="21">
        <v>29610.52</v>
      </c>
      <c r="J14" s="21">
        <v>32202.5</v>
      </c>
      <c r="K14" s="25">
        <v>25927.07</v>
      </c>
      <c r="L14" s="25">
        <v>3288.22</v>
      </c>
      <c r="M14" s="25"/>
      <c r="N14" s="27">
        <f t="shared" si="0"/>
        <v>161788.57999999999</v>
      </c>
      <c r="O14" s="22">
        <f>+N14/N34</f>
        <v>5.8744295264875575E-2</v>
      </c>
    </row>
    <row r="15" spans="1:15" ht="15.6">
      <c r="A15" s="18" t="s">
        <v>10</v>
      </c>
      <c r="B15" s="4">
        <v>1450</v>
      </c>
      <c r="C15" s="25">
        <v>5740</v>
      </c>
      <c r="D15" s="21">
        <v>5800</v>
      </c>
      <c r="E15" s="25">
        <v>3325</v>
      </c>
      <c r="F15" s="25">
        <v>1500</v>
      </c>
      <c r="G15" s="25">
        <v>3300</v>
      </c>
      <c r="H15" s="25">
        <v>1115</v>
      </c>
      <c r="I15" s="21">
        <v>750</v>
      </c>
      <c r="J15" s="21">
        <v>1700</v>
      </c>
      <c r="K15" s="25"/>
      <c r="L15" s="25"/>
      <c r="M15" s="25"/>
      <c r="N15" s="27">
        <f t="shared" si="0"/>
        <v>11690</v>
      </c>
      <c r="O15" s="22">
        <f>+N15/N34</f>
        <v>4.2445567644292049E-3</v>
      </c>
    </row>
    <row r="16" spans="1:15" ht="15.6">
      <c r="A16" s="18" t="s">
        <v>45</v>
      </c>
      <c r="B16" s="4"/>
      <c r="C16" s="25"/>
      <c r="D16" s="21"/>
      <c r="E16" s="25"/>
      <c r="F16" s="25"/>
      <c r="G16" s="25"/>
      <c r="H16" s="25"/>
      <c r="I16" s="21"/>
      <c r="J16" s="21"/>
      <c r="K16" s="29"/>
      <c r="L16" s="25"/>
      <c r="M16" s="25"/>
      <c r="N16" s="27">
        <f>SUM(E16:M16)</f>
        <v>0</v>
      </c>
      <c r="O16" s="22">
        <f>+N16/N34</f>
        <v>0</v>
      </c>
    </row>
    <row r="17" spans="1:15" ht="15.6">
      <c r="A17" s="18" t="s">
        <v>8</v>
      </c>
      <c r="B17" s="4">
        <v>20709.849999999999</v>
      </c>
      <c r="C17" s="25">
        <v>20974.55</v>
      </c>
      <c r="D17" s="21">
        <v>20694.72</v>
      </c>
      <c r="E17" s="25">
        <v>21646.16</v>
      </c>
      <c r="F17" s="25">
        <v>21536.49</v>
      </c>
      <c r="G17" s="25">
        <v>20382.060000000001</v>
      </c>
      <c r="H17" s="25">
        <v>20133.830000000002</v>
      </c>
      <c r="I17" s="21">
        <v>20469.78</v>
      </c>
      <c r="J17" s="21">
        <v>19599.16</v>
      </c>
      <c r="K17" s="25">
        <v>20079.560000000001</v>
      </c>
      <c r="L17" s="25">
        <v>23507.38</v>
      </c>
      <c r="M17" s="25"/>
      <c r="N17" s="27">
        <f t="shared" si="0"/>
        <v>167354.42000000001</v>
      </c>
      <c r="O17" s="22">
        <f>+N17/N34</f>
        <v>6.0765212614895314E-2</v>
      </c>
    </row>
    <row r="18" spans="1:15" ht="15.6">
      <c r="A18" s="18" t="s">
        <v>3</v>
      </c>
      <c r="B18" s="4">
        <v>44405.72</v>
      </c>
      <c r="C18" s="25">
        <v>52224.76</v>
      </c>
      <c r="D18" s="21">
        <v>57450.89</v>
      </c>
      <c r="E18" s="25">
        <v>54841.42</v>
      </c>
      <c r="F18" s="25">
        <v>69312.740000000005</v>
      </c>
      <c r="G18" s="25">
        <v>44168.14</v>
      </c>
      <c r="H18" s="25">
        <v>56169.69</v>
      </c>
      <c r="I18" s="21">
        <v>66819.350000000006</v>
      </c>
      <c r="J18" s="21">
        <v>86182.68</v>
      </c>
      <c r="K18" s="25">
        <v>76685.429999999993</v>
      </c>
      <c r="L18" s="25">
        <v>5185.4799999999996</v>
      </c>
      <c r="M18" s="25"/>
      <c r="N18" s="27">
        <f t="shared" si="0"/>
        <v>459364.92999999993</v>
      </c>
      <c r="O18" s="22">
        <f>+N18/N34</f>
        <v>0.16679217459136422</v>
      </c>
    </row>
    <row r="19" spans="1:15" ht="15.6">
      <c r="A19" s="18" t="s">
        <v>13</v>
      </c>
      <c r="B19" s="4">
        <v>2070.61</v>
      </c>
      <c r="C19" s="25"/>
      <c r="D19" s="21"/>
      <c r="E19" s="25"/>
      <c r="F19" s="25"/>
      <c r="G19" s="25">
        <v>1846</v>
      </c>
      <c r="H19" s="25"/>
      <c r="I19" s="21">
        <v>3042</v>
      </c>
      <c r="J19" s="21"/>
      <c r="K19" s="25"/>
      <c r="L19" s="25"/>
      <c r="M19" s="25">
        <v>180588</v>
      </c>
      <c r="N19" s="27">
        <f t="shared" si="0"/>
        <v>185476</v>
      </c>
      <c r="O19" s="22">
        <f>+N19/N34</f>
        <v>6.7345030833128414E-2</v>
      </c>
    </row>
    <row r="20" spans="1:15" ht="15.6">
      <c r="A20" s="18" t="s">
        <v>55</v>
      </c>
      <c r="B20" s="4">
        <v>24612</v>
      </c>
      <c r="C20" s="29"/>
      <c r="D20" s="29"/>
      <c r="E20" s="29"/>
      <c r="F20" s="25"/>
      <c r="G20" s="25"/>
      <c r="H20" s="25"/>
      <c r="I20" s="21"/>
      <c r="J20" s="21"/>
      <c r="K20" s="25">
        <v>94232</v>
      </c>
      <c r="L20" s="25"/>
      <c r="M20" s="25"/>
      <c r="N20" s="27">
        <f t="shared" si="0"/>
        <v>94232</v>
      </c>
      <c r="O20" s="22">
        <f>+N20/N34</f>
        <v>3.4214976306731634E-2</v>
      </c>
    </row>
    <row r="21" spans="1:15" ht="15.6">
      <c r="A21" s="18" t="s">
        <v>6</v>
      </c>
      <c r="B21" s="4"/>
      <c r="C21" s="25">
        <v>46105.71</v>
      </c>
      <c r="D21" s="21">
        <v>26266.14</v>
      </c>
      <c r="E21" s="25">
        <v>24648.2</v>
      </c>
      <c r="F21" s="25">
        <v>27376.11</v>
      </c>
      <c r="G21" s="25">
        <v>10847.78</v>
      </c>
      <c r="H21" s="25">
        <v>17338.5</v>
      </c>
      <c r="I21" s="21">
        <v>39914.910000000003</v>
      </c>
      <c r="J21" s="21">
        <v>34537.32</v>
      </c>
      <c r="K21" s="25">
        <v>55375.3</v>
      </c>
      <c r="L21" s="25">
        <v>30387.79</v>
      </c>
      <c r="M21" s="25"/>
      <c r="N21" s="27">
        <f t="shared" si="0"/>
        <v>240425.91</v>
      </c>
      <c r="O21" s="22">
        <f>+N21/N34</f>
        <v>8.7296956598335945E-2</v>
      </c>
    </row>
    <row r="22" spans="1:15" ht="15.6">
      <c r="A22" s="18" t="s">
        <v>17</v>
      </c>
      <c r="B22" s="4"/>
      <c r="C22" s="25">
        <v>10918</v>
      </c>
      <c r="D22" s="21">
        <v>1823.26</v>
      </c>
      <c r="E22" s="25"/>
      <c r="F22" s="25">
        <v>5168.16</v>
      </c>
      <c r="G22" s="25"/>
      <c r="H22" s="25"/>
      <c r="I22" s="21">
        <v>10637.15</v>
      </c>
      <c r="J22" s="21">
        <v>1200</v>
      </c>
      <c r="K22" s="25">
        <v>6132.15</v>
      </c>
      <c r="L22" s="25">
        <v>35303.49</v>
      </c>
      <c r="M22" s="25">
        <v>34359.24</v>
      </c>
      <c r="N22" s="27">
        <f t="shared" si="0"/>
        <v>92800.19</v>
      </c>
      <c r="O22" s="22">
        <f>+N22/N34</f>
        <v>3.3695096168076602E-2</v>
      </c>
    </row>
    <row r="23" spans="1:15" ht="15.6">
      <c r="A23" s="18" t="s">
        <v>22</v>
      </c>
      <c r="B23" s="4">
        <v>2101.46</v>
      </c>
      <c r="C23" s="25">
        <v>13469.81</v>
      </c>
      <c r="D23" s="21">
        <v>7694.19</v>
      </c>
      <c r="E23" s="25">
        <v>1482.15</v>
      </c>
      <c r="F23" s="25">
        <v>12080.45</v>
      </c>
      <c r="G23" s="25">
        <v>11067.17</v>
      </c>
      <c r="H23" s="25"/>
      <c r="I23" s="21">
        <v>14555.55</v>
      </c>
      <c r="J23" s="21">
        <v>72718.880000000005</v>
      </c>
      <c r="K23" s="25">
        <v>1074.22</v>
      </c>
      <c r="L23" s="25">
        <v>5873.78</v>
      </c>
      <c r="M23" s="25"/>
      <c r="N23" s="27">
        <f t="shared" si="0"/>
        <v>118852.20000000001</v>
      </c>
      <c r="O23" s="22">
        <f>+N23/N34</f>
        <v>4.3154397731162766E-2</v>
      </c>
    </row>
    <row r="24" spans="1:15" ht="15.6">
      <c r="A24" s="18" t="s">
        <v>7</v>
      </c>
      <c r="B24" s="4">
        <v>1627.39</v>
      </c>
      <c r="C24" s="25">
        <v>690.07</v>
      </c>
      <c r="D24" s="21">
        <v>997.43</v>
      </c>
      <c r="E24" s="25">
        <v>883.26</v>
      </c>
      <c r="F24" s="25">
        <v>4332.79</v>
      </c>
      <c r="G24" s="25">
        <v>5043.96</v>
      </c>
      <c r="H24" s="25">
        <v>41037.5</v>
      </c>
      <c r="I24" s="21"/>
      <c r="J24" s="21">
        <v>365.2</v>
      </c>
      <c r="K24" s="25"/>
      <c r="L24" s="25"/>
      <c r="M24" s="25"/>
      <c r="N24" s="27">
        <f t="shared" si="0"/>
        <v>51662.71</v>
      </c>
      <c r="O24" s="22">
        <f>+N24/N34</f>
        <v>1.8758366569653063E-2</v>
      </c>
    </row>
    <row r="25" spans="1:15" ht="15.6">
      <c r="A25" s="18" t="s">
        <v>36</v>
      </c>
      <c r="B25" s="4"/>
      <c r="C25" s="25"/>
      <c r="D25" s="21">
        <v>25000</v>
      </c>
      <c r="E25" s="25">
        <v>4057.33</v>
      </c>
      <c r="F25" s="25">
        <v>25000</v>
      </c>
      <c r="G25" s="25">
        <v>0</v>
      </c>
      <c r="H25" s="25">
        <v>25000</v>
      </c>
      <c r="I25" s="21"/>
      <c r="J25" s="21"/>
      <c r="K25" s="25"/>
      <c r="L25" s="25"/>
      <c r="M25" s="25"/>
      <c r="N25" s="27">
        <f t="shared" si="0"/>
        <v>54057.33</v>
      </c>
      <c r="O25" s="22">
        <f>+N25/N34</f>
        <v>1.9627836246234542E-2</v>
      </c>
    </row>
    <row r="26" spans="1:15" ht="15.6">
      <c r="A26" s="18" t="s">
        <v>11</v>
      </c>
      <c r="B26" s="4">
        <v>3522.1</v>
      </c>
      <c r="C26" s="25">
        <v>3204.03</v>
      </c>
      <c r="D26" s="21">
        <v>4011.04</v>
      </c>
      <c r="E26" s="25"/>
      <c r="F26" s="25">
        <v>1849.31</v>
      </c>
      <c r="G26" s="25">
        <v>2426.06</v>
      </c>
      <c r="H26" s="25">
        <v>5934.98</v>
      </c>
      <c r="I26" s="21">
        <v>3774.31</v>
      </c>
      <c r="J26" s="21">
        <v>4106.05</v>
      </c>
      <c r="K26" s="25">
        <v>3323.46</v>
      </c>
      <c r="L26" s="25">
        <v>1943.51</v>
      </c>
      <c r="M26" s="25"/>
      <c r="N26" s="27">
        <f t="shared" si="0"/>
        <v>23357.679999999997</v>
      </c>
      <c r="O26" s="22">
        <f>+N26/N34</f>
        <v>8.4810092938727745E-3</v>
      </c>
    </row>
    <row r="27" spans="1:15" ht="15.6">
      <c r="A27" s="18" t="s">
        <v>43</v>
      </c>
      <c r="B27" s="4">
        <v>4921.68</v>
      </c>
      <c r="C27" s="25">
        <v>7430.93</v>
      </c>
      <c r="D27" s="21">
        <v>16939.04</v>
      </c>
      <c r="E27" s="25">
        <v>1720.85</v>
      </c>
      <c r="F27" s="25">
        <v>10239.030000000001</v>
      </c>
      <c r="G27" s="25">
        <v>13496.01</v>
      </c>
      <c r="H27" s="25">
        <v>4799.84</v>
      </c>
      <c r="I27" s="21">
        <v>11922.26</v>
      </c>
      <c r="J27" s="21">
        <v>15686</v>
      </c>
      <c r="K27" s="25">
        <v>22944.33</v>
      </c>
      <c r="L27" s="25">
        <v>4940.91</v>
      </c>
      <c r="M27" s="25">
        <v>108.75</v>
      </c>
      <c r="N27" s="27">
        <f t="shared" si="0"/>
        <v>85857.98000000001</v>
      </c>
      <c r="O27" s="22">
        <f>+N27/N34</f>
        <v>3.1174428553398411E-2</v>
      </c>
    </row>
    <row r="28" spans="1:15" ht="15.6">
      <c r="A28" s="18" t="s">
        <v>41</v>
      </c>
      <c r="B28" s="4"/>
      <c r="C28" s="25"/>
      <c r="D28" s="21">
        <v>22738.720000000001</v>
      </c>
      <c r="E28" s="25">
        <v>9139.75</v>
      </c>
      <c r="F28" s="25"/>
      <c r="G28" s="25">
        <v>3941.33</v>
      </c>
      <c r="H28" s="25"/>
      <c r="I28" s="21"/>
      <c r="J28" s="21">
        <v>5946.27</v>
      </c>
      <c r="K28" s="25"/>
      <c r="L28" s="25"/>
      <c r="M28" s="25">
        <v>11739</v>
      </c>
      <c r="N28" s="27">
        <f t="shared" si="0"/>
        <v>30766.35</v>
      </c>
      <c r="O28" s="22">
        <f>+N28/N34</f>
        <v>1.1171045253147686E-2</v>
      </c>
    </row>
    <row r="29" spans="1:15" ht="15.6">
      <c r="A29" s="18" t="s">
        <v>4</v>
      </c>
      <c r="B29" s="4">
        <v>51721.16</v>
      </c>
      <c r="C29" s="25">
        <v>48778.74</v>
      </c>
      <c r="D29" s="21">
        <v>58899.61</v>
      </c>
      <c r="E29" s="25">
        <v>49601.7</v>
      </c>
      <c r="F29" s="25">
        <v>59482.62</v>
      </c>
      <c r="G29" s="46">
        <v>58678.95</v>
      </c>
      <c r="H29" s="25">
        <v>47753.65</v>
      </c>
      <c r="I29" s="21">
        <v>54945.36</v>
      </c>
      <c r="J29" s="21">
        <v>69439.98</v>
      </c>
      <c r="K29" s="25">
        <v>65086.31</v>
      </c>
      <c r="L29" s="25">
        <v>6306.31</v>
      </c>
      <c r="M29" s="25">
        <v>54105.59</v>
      </c>
      <c r="N29" s="27">
        <f>SUM(E29:M29)</f>
        <v>465400.47</v>
      </c>
      <c r="O29" s="22">
        <f>+N29/N34</f>
        <v>0.16898363670718827</v>
      </c>
    </row>
    <row r="30" spans="1:15" ht="13.8">
      <c r="A30" s="18" t="s">
        <v>59</v>
      </c>
      <c r="C30" s="29"/>
      <c r="D30" s="29"/>
      <c r="F30" s="25"/>
      <c r="G30" s="47">
        <v>26609.21</v>
      </c>
      <c r="H30" s="25">
        <v>10821</v>
      </c>
      <c r="I30" s="21"/>
      <c r="J30" s="21"/>
      <c r="K30" s="25"/>
      <c r="L30" s="25"/>
      <c r="M30" s="25"/>
      <c r="N30" s="27">
        <f>SUM(E30:M30)</f>
        <v>37430.21</v>
      </c>
      <c r="O30" s="22">
        <f>+N30/N34</f>
        <v>1.3590645940932905E-2</v>
      </c>
    </row>
    <row r="31" spans="1:15" ht="15.6">
      <c r="A31" s="18" t="s">
        <v>12</v>
      </c>
      <c r="B31" s="4">
        <v>39527.769999999997</v>
      </c>
      <c r="C31" s="25">
        <v>27337.46</v>
      </c>
      <c r="D31" s="21">
        <v>33056.879999999997</v>
      </c>
      <c r="E31" s="25">
        <v>20208.53</v>
      </c>
      <c r="F31" s="25">
        <v>32875.730000000003</v>
      </c>
      <c r="G31" s="29"/>
      <c r="H31" s="25">
        <v>43715.02</v>
      </c>
      <c r="I31" s="21">
        <v>31592.86</v>
      </c>
      <c r="J31" s="21">
        <v>49237.39</v>
      </c>
      <c r="K31" s="25">
        <v>31193.23</v>
      </c>
      <c r="L31" s="25">
        <v>18005.82</v>
      </c>
      <c r="M31" s="25">
        <v>9010.11</v>
      </c>
      <c r="N31" s="27">
        <f t="shared" si="0"/>
        <v>235838.69</v>
      </c>
      <c r="O31" s="22">
        <f>+N31/N34</f>
        <v>8.5631369286024148E-2</v>
      </c>
    </row>
    <row r="32" spans="1:15" ht="16.2" thickBot="1">
      <c r="A32" s="18"/>
      <c r="B32" s="37">
        <f>SUM(B5:B31)</f>
        <v>216100.24000000002</v>
      </c>
      <c r="C32" s="38">
        <f>SUM(C5:C31)</f>
        <v>267752.96999999997</v>
      </c>
      <c r="D32" s="38">
        <f t="shared" ref="D32:O32" si="1">SUM(D5:D31)</f>
        <v>358087.91000000003</v>
      </c>
      <c r="E32" s="38">
        <f t="shared" si="1"/>
        <v>247139.81999999998</v>
      </c>
      <c r="F32" s="48">
        <f t="shared" si="1"/>
        <v>700088.00000000012</v>
      </c>
      <c r="G32" s="38">
        <f t="shared" si="1"/>
        <v>268631.61000000004</v>
      </c>
      <c r="H32" s="38">
        <f t="shared" si="1"/>
        <v>365923.38000000006</v>
      </c>
      <c r="I32" s="23">
        <f t="shared" si="1"/>
        <v>294519</v>
      </c>
      <c r="J32" s="23">
        <f t="shared" si="1"/>
        <v>448732.77</v>
      </c>
      <c r="K32" s="38">
        <f t="shared" si="1"/>
        <v>1113603.8499999999</v>
      </c>
      <c r="L32" s="38">
        <f t="shared" si="1"/>
        <v>213032.17</v>
      </c>
      <c r="M32" s="38">
        <f t="shared" si="1"/>
        <v>855348.28999999992</v>
      </c>
      <c r="N32" s="28">
        <f t="shared" si="1"/>
        <v>4507018.8900000006</v>
      </c>
      <c r="O32" s="42">
        <f t="shared" si="1"/>
        <v>0.99999999999999978</v>
      </c>
    </row>
    <row r="33" spans="3:15" ht="14.4">
      <c r="C33" s="29"/>
      <c r="E33" s="29"/>
      <c r="F33" s="41"/>
      <c r="G33" s="40"/>
      <c r="H33" s="18"/>
      <c r="I33" s="29"/>
      <c r="J33" s="24"/>
      <c r="K33" s="29"/>
      <c r="M33" s="24"/>
      <c r="N33" s="24"/>
      <c r="O33" s="24"/>
    </row>
    <row r="34" spans="3:15" ht="13.8">
      <c r="F34" s="41"/>
      <c r="G34" s="39"/>
      <c r="H34" s="18"/>
      <c r="I34" s="24"/>
      <c r="J34" s="24"/>
      <c r="K34" s="25"/>
      <c r="L34" s="24"/>
      <c r="M34" s="24"/>
      <c r="N34" s="26">
        <f>+N32-N11-N9</f>
        <v>2754115.6000000006</v>
      </c>
      <c r="O34" s="24"/>
    </row>
    <row r="35" spans="3:15">
      <c r="G35" s="39"/>
    </row>
  </sheetData>
  <phoneticPr fontId="4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4" sqref="A4"/>
    </sheetView>
  </sheetViews>
  <sheetFormatPr defaultRowHeight="13.2"/>
  <cols>
    <col min="1" max="1" width="30.6640625" customWidth="1"/>
    <col min="2" max="2" width="9.5546875" bestFit="1" customWidth="1"/>
    <col min="3" max="3" width="9.33203125" bestFit="1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56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C6" s="16" t="s">
        <v>19</v>
      </c>
    </row>
    <row r="7" spans="1:3" ht="15.6">
      <c r="A7" s="18" t="s">
        <v>14</v>
      </c>
      <c r="B7" s="21"/>
      <c r="C7" s="6">
        <f>+B7/B33</f>
        <v>0</v>
      </c>
    </row>
    <row r="8" spans="1:3" ht="15.6">
      <c r="A8" s="18" t="s">
        <v>9</v>
      </c>
      <c r="B8" s="21">
        <v>762.5</v>
      </c>
      <c r="C8" s="6">
        <f>+B8/B33</f>
        <v>1.6992295882469202E-3</v>
      </c>
    </row>
    <row r="9" spans="1:3" ht="15.6">
      <c r="A9" s="18" t="s">
        <v>35</v>
      </c>
      <c r="B9" s="21"/>
      <c r="C9" s="6">
        <f>+B9/B33</f>
        <v>0</v>
      </c>
    </row>
    <row r="10" spans="1:3" ht="15.6">
      <c r="A10" s="18" t="s">
        <v>33</v>
      </c>
      <c r="B10" s="21"/>
      <c r="C10" s="6">
        <f>+B10/B33</f>
        <v>0</v>
      </c>
    </row>
    <row r="11" spans="1:3" ht="15.6">
      <c r="A11" s="18" t="s">
        <v>15</v>
      </c>
      <c r="B11" s="21">
        <v>21781.4</v>
      </c>
      <c r="C11" s="6">
        <f>+B11/B33</f>
        <v>4.8539802430742914E-2</v>
      </c>
    </row>
    <row r="12" spans="1:3" ht="15.6">
      <c r="A12" s="18" t="s">
        <v>16</v>
      </c>
      <c r="B12" s="21"/>
      <c r="C12" s="6">
        <f>+B12/B33</f>
        <v>0</v>
      </c>
    </row>
    <row r="13" spans="1:3" ht="15.6">
      <c r="A13" s="18" t="s">
        <v>2</v>
      </c>
      <c r="B13" s="21">
        <v>28262.83</v>
      </c>
      <c r="C13" s="6">
        <f>+B13/B33</f>
        <v>6.2983655060449451E-2</v>
      </c>
    </row>
    <row r="14" spans="1:3" ht="15.6">
      <c r="A14" s="18" t="s">
        <v>21</v>
      </c>
      <c r="B14" s="21">
        <v>5004.6099999999997</v>
      </c>
      <c r="C14" s="6">
        <f>+B14/B33</f>
        <v>1.1152762478211698E-2</v>
      </c>
    </row>
    <row r="15" spans="1:3" ht="15.6">
      <c r="A15" s="18" t="s">
        <v>18</v>
      </c>
      <c r="B15" s="21"/>
      <c r="C15" s="6">
        <f>+B15/B33</f>
        <v>0</v>
      </c>
    </row>
    <row r="16" spans="1:3" ht="15.6">
      <c r="A16" s="18" t="s">
        <v>5</v>
      </c>
      <c r="B16" s="21">
        <v>32202.5</v>
      </c>
      <c r="C16" s="6">
        <f>+B16/B33</f>
        <v>7.1763201069536334E-2</v>
      </c>
    </row>
    <row r="17" spans="1:3" ht="15.6">
      <c r="A17" s="18" t="s">
        <v>10</v>
      </c>
      <c r="B17" s="21">
        <v>1700</v>
      </c>
      <c r="C17" s="6">
        <f>+B17/B33</f>
        <v>3.7884462951078878E-3</v>
      </c>
    </row>
    <row r="18" spans="1:3" ht="15.6">
      <c r="A18" s="18" t="s">
        <v>45</v>
      </c>
      <c r="B18" s="21"/>
      <c r="C18" s="6">
        <f>+B18/B33</f>
        <v>0</v>
      </c>
    </row>
    <row r="19" spans="1:3" ht="15.6">
      <c r="A19" s="18" t="s">
        <v>8</v>
      </c>
      <c r="B19" s="21">
        <v>19599.16</v>
      </c>
      <c r="C19" s="6">
        <f>+B19/B33</f>
        <v>4.3676685346603947E-2</v>
      </c>
    </row>
    <row r="20" spans="1:3" ht="15.6">
      <c r="A20" s="18" t="s">
        <v>3</v>
      </c>
      <c r="B20" s="21">
        <v>86182.68</v>
      </c>
      <c r="C20" s="6">
        <f>+B20/B33</f>
        <v>0.19205791455792273</v>
      </c>
    </row>
    <row r="21" spans="1:3" ht="15.6">
      <c r="A21" s="18" t="s">
        <v>13</v>
      </c>
      <c r="B21" s="21"/>
      <c r="C21" s="6">
        <f>+B21/B33</f>
        <v>0</v>
      </c>
    </row>
    <row r="22" spans="1:3" ht="15.6">
      <c r="A22" s="18" t="s">
        <v>6</v>
      </c>
      <c r="B22" s="21">
        <v>34537.32</v>
      </c>
      <c r="C22" s="6">
        <f>+B22/B33</f>
        <v>7.6966342351150324E-2</v>
      </c>
    </row>
    <row r="23" spans="1:3" ht="15.6">
      <c r="A23" s="18" t="s">
        <v>44</v>
      </c>
      <c r="B23" s="21"/>
      <c r="C23" s="6">
        <f>+B23/B33</f>
        <v>0</v>
      </c>
    </row>
    <row r="24" spans="1:3" ht="15.6">
      <c r="A24" s="18" t="s">
        <v>17</v>
      </c>
      <c r="B24" s="21">
        <v>1200</v>
      </c>
      <c r="C24" s="6">
        <f>+B24/B33</f>
        <v>2.6741973847820384E-3</v>
      </c>
    </row>
    <row r="25" spans="1:3" ht="15.6">
      <c r="A25" s="18" t="s">
        <v>22</v>
      </c>
      <c r="B25" s="21">
        <v>72718.880000000005</v>
      </c>
      <c r="C25" s="6">
        <f>+B25/B33</f>
        <v>0.16205386560023241</v>
      </c>
    </row>
    <row r="26" spans="1:3" ht="15.6">
      <c r="A26" s="18" t="s">
        <v>7</v>
      </c>
      <c r="B26" s="21">
        <v>365.2</v>
      </c>
      <c r="C26" s="6">
        <f>+B26/B33</f>
        <v>8.1384740410200037E-4</v>
      </c>
    </row>
    <row r="27" spans="1:3" ht="15.6">
      <c r="A27" s="18" t="s">
        <v>36</v>
      </c>
      <c r="B27" s="21"/>
      <c r="C27" s="6">
        <f>+B27/B33</f>
        <v>0</v>
      </c>
    </row>
    <row r="28" spans="1:3" ht="15.6">
      <c r="A28" s="18" t="s">
        <v>11</v>
      </c>
      <c r="B28" s="21">
        <v>4106.05</v>
      </c>
      <c r="C28" s="6">
        <f>+B28/B33</f>
        <v>9.1503234764869074E-3</v>
      </c>
    </row>
    <row r="29" spans="1:3" ht="15.6">
      <c r="A29" s="18" t="s">
        <v>43</v>
      </c>
      <c r="B29" s="21">
        <v>15686</v>
      </c>
      <c r="C29" s="6">
        <f>+B29/B33</f>
        <v>3.4956216814742543E-2</v>
      </c>
    </row>
    <row r="30" spans="1:3" ht="15.6">
      <c r="A30" s="18" t="s">
        <v>41</v>
      </c>
      <c r="B30" s="21">
        <v>5946.27</v>
      </c>
      <c r="C30" s="6">
        <f>+B30/B33</f>
        <v>1.3251249736006577E-2</v>
      </c>
    </row>
    <row r="31" spans="1:3" ht="15.6">
      <c r="A31" s="18" t="s">
        <v>4</v>
      </c>
      <c r="B31" s="21">
        <v>69439.98</v>
      </c>
      <c r="C31" s="6">
        <f>+B31/B33</f>
        <v>0.15474684409609754</v>
      </c>
    </row>
    <row r="32" spans="1:3" ht="15.6">
      <c r="A32" s="18" t="s">
        <v>12</v>
      </c>
      <c r="B32" s="21">
        <v>49237.39</v>
      </c>
      <c r="C32" s="6">
        <f>+B32/B33</f>
        <v>0.10972541630957774</v>
      </c>
    </row>
    <row r="33" spans="1:3" ht="16.8" thickBot="1">
      <c r="A33" s="18"/>
      <c r="B33" s="23">
        <f>SUM(B7:B32)</f>
        <v>448732.77</v>
      </c>
      <c r="C33" s="7">
        <f>SUM(C7:C32)</f>
        <v>0.99999999999999989</v>
      </c>
    </row>
    <row r="34" spans="1:3" ht="13.8" thickTop="1">
      <c r="B34" s="24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"/>
  <sheetViews>
    <sheetView topLeftCell="A4" workbookViewId="0">
      <selection activeCell="B7" sqref="B7:B31"/>
    </sheetView>
  </sheetViews>
  <sheetFormatPr defaultRowHeight="13.2"/>
  <cols>
    <col min="1" max="1" width="30.6640625" customWidth="1"/>
    <col min="2" max="2" width="18.6640625" customWidth="1"/>
    <col min="3" max="3" width="9.33203125" bestFit="1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53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>
        <f>+B7/B31</f>
        <v>0</v>
      </c>
    </row>
    <row r="8" spans="1:3" ht="15.6">
      <c r="A8" s="3" t="s">
        <v>9</v>
      </c>
      <c r="B8" s="4">
        <v>1212.5</v>
      </c>
      <c r="C8" s="6">
        <f>+B8/B31</f>
        <v>1.0888072989330992E-3</v>
      </c>
    </row>
    <row r="9" spans="1:3" ht="15.6">
      <c r="A9" s="3" t="s">
        <v>33</v>
      </c>
      <c r="B9" s="4">
        <v>20000</v>
      </c>
      <c r="C9" s="6">
        <f>+B9/B31</f>
        <v>1.7959708023638749E-2</v>
      </c>
    </row>
    <row r="10" spans="1:3" ht="15.6">
      <c r="A10" s="3" t="s">
        <v>15</v>
      </c>
      <c r="B10" s="4">
        <f>321981.1+290319.56</f>
        <v>612300.65999999992</v>
      </c>
      <c r="C10" s="6">
        <f>+B10/B31</f>
        <v>0.549837053814065</v>
      </c>
    </row>
    <row r="11" spans="1:3" ht="15.6">
      <c r="A11" s="3" t="s">
        <v>16</v>
      </c>
      <c r="B11" s="4">
        <v>48519.93</v>
      </c>
      <c r="C11" s="6">
        <f>+B11/B31</f>
        <v>4.3570188806369523E-2</v>
      </c>
    </row>
    <row r="12" spans="1:3" ht="15.6">
      <c r="A12" s="3" t="s">
        <v>2</v>
      </c>
      <c r="B12" s="4">
        <v>25618.5</v>
      </c>
      <c r="C12" s="6">
        <f>+B12/B31</f>
        <v>2.3005039000179466E-2</v>
      </c>
    </row>
    <row r="13" spans="1:3" ht="15.6">
      <c r="A13" s="3" t="s">
        <v>21</v>
      </c>
      <c r="B13" s="4">
        <v>3899.2</v>
      </c>
      <c r="C13" s="6">
        <f>+B13/B31</f>
        <v>3.5014246762886106E-3</v>
      </c>
    </row>
    <row r="14" spans="1:3" ht="15.6">
      <c r="A14" s="3" t="s">
        <v>18</v>
      </c>
      <c r="B14" s="4"/>
      <c r="C14" s="6">
        <f>+B14/B31</f>
        <v>0</v>
      </c>
    </row>
    <row r="15" spans="1:3" ht="15.6">
      <c r="A15" s="3" t="s">
        <v>5</v>
      </c>
      <c r="B15" s="4">
        <v>25927.07</v>
      </c>
      <c r="C15" s="6">
        <f>+B15/B31</f>
        <v>2.3282130355422176E-2</v>
      </c>
    </row>
    <row r="16" spans="1:3" ht="15.6">
      <c r="A16" s="3" t="s">
        <v>10</v>
      </c>
      <c r="B16" s="4"/>
      <c r="C16" s="6">
        <f>+B16/B31</f>
        <v>0</v>
      </c>
    </row>
    <row r="17" spans="1:3" ht="15.6">
      <c r="A17" s="3" t="s">
        <v>8</v>
      </c>
      <c r="B17" s="4">
        <v>20079.560000000001</v>
      </c>
      <c r="C17" s="6">
        <f>+B17/B31</f>
        <v>1.8031151742156786E-2</v>
      </c>
    </row>
    <row r="18" spans="1:3" ht="15.6">
      <c r="A18" s="3" t="s">
        <v>3</v>
      </c>
      <c r="B18" s="4">
        <v>76685.429999999993</v>
      </c>
      <c r="C18" s="6">
        <f>+B18/B31</f>
        <v>6.8862396623359384E-2</v>
      </c>
    </row>
    <row r="19" spans="1:3" ht="15.6">
      <c r="A19" s="3" t="s">
        <v>13</v>
      </c>
      <c r="B19" s="4"/>
      <c r="C19" s="6">
        <f>+B19/B31</f>
        <v>0</v>
      </c>
    </row>
    <row r="20" spans="1:3" ht="15.6">
      <c r="A20" s="3" t="s">
        <v>54</v>
      </c>
      <c r="B20" s="4">
        <v>94232</v>
      </c>
      <c r="C20" s="6">
        <f>+B20/B31</f>
        <v>8.4618960324176332E-2</v>
      </c>
    </row>
    <row r="21" spans="1:3" ht="15.6">
      <c r="A21" s="3" t="s">
        <v>6</v>
      </c>
      <c r="B21" s="4">
        <v>55375.3</v>
      </c>
      <c r="C21" s="6">
        <f>+B21/B31</f>
        <v>4.9726210986070142E-2</v>
      </c>
    </row>
    <row r="22" spans="1:3" ht="15.6">
      <c r="A22" s="3" t="s">
        <v>17</v>
      </c>
      <c r="B22" s="4">
        <v>6132.15</v>
      </c>
      <c r="C22" s="6">
        <f>+B22/B31</f>
        <v>5.5065811778578179E-3</v>
      </c>
    </row>
    <row r="23" spans="1:3" ht="15.6">
      <c r="A23" s="3" t="s">
        <v>22</v>
      </c>
      <c r="B23" s="4">
        <v>1074.22</v>
      </c>
      <c r="C23" s="6">
        <f>+B23/B31</f>
        <v>9.6463387765766085E-4</v>
      </c>
    </row>
    <row r="24" spans="1:3" ht="15.6">
      <c r="A24" s="3" t="s">
        <v>7</v>
      </c>
      <c r="B24" s="4"/>
      <c r="C24" s="6">
        <f>+B24/B31</f>
        <v>0</v>
      </c>
    </row>
    <row r="25" spans="1:3" ht="15.6">
      <c r="A25" s="3" t="s">
        <v>36</v>
      </c>
      <c r="B25" s="4"/>
      <c r="C25" s="6">
        <f>+B25/B31</f>
        <v>0</v>
      </c>
    </row>
    <row r="26" spans="1:3" ht="15.6">
      <c r="A26" s="3" t="s">
        <v>11</v>
      </c>
      <c r="B26" s="4">
        <v>3323.46</v>
      </c>
      <c r="C26" s="6">
        <f>+B26/B31</f>
        <v>2.9844185614121221E-3</v>
      </c>
    </row>
    <row r="27" spans="1:3" ht="15.6">
      <c r="A27" s="3" t="s">
        <v>43</v>
      </c>
      <c r="B27" s="4">
        <v>22944.33</v>
      </c>
      <c r="C27" s="6">
        <f>+B27/B31</f>
        <v>2.0603673379900767E-2</v>
      </c>
    </row>
    <row r="28" spans="1:3" ht="15.6">
      <c r="A28" s="3" t="s">
        <v>41</v>
      </c>
      <c r="B28" s="4"/>
      <c r="C28" s="6">
        <f>+B28/B31</f>
        <v>0</v>
      </c>
    </row>
    <row r="29" spans="1:3" ht="15.6">
      <c r="A29" s="3" t="s">
        <v>4</v>
      </c>
      <c r="B29" s="4">
        <v>65086.31</v>
      </c>
      <c r="C29" s="6">
        <f>+B29/B31</f>
        <v>5.8446556196801946E-2</v>
      </c>
    </row>
    <row r="30" spans="1:3" ht="15.6">
      <c r="A30" s="3" t="s">
        <v>12</v>
      </c>
      <c r="B30" s="4">
        <v>31193.23</v>
      </c>
      <c r="C30" s="6">
        <f>+B30/B31</f>
        <v>2.8011065155710446E-2</v>
      </c>
    </row>
    <row r="31" spans="1:3" ht="16.8" thickBot="1">
      <c r="B31" s="5">
        <f>SUM(B7:B30)</f>
        <v>1113603.8499999999</v>
      </c>
      <c r="C31" s="7">
        <f>SUM(C7:C30)</f>
        <v>0.99999999999999978</v>
      </c>
    </row>
    <row r="32" spans="1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22" sqref="A22"/>
    </sheetView>
  </sheetViews>
  <sheetFormatPr defaultRowHeight="13.2"/>
  <cols>
    <col min="1" max="1" width="30.6640625" customWidth="1"/>
    <col min="2" max="2" width="18.6640625" customWidth="1"/>
    <col min="3" max="3" width="10.44140625" bestFit="1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52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>
        <f>+B7/B33</f>
        <v>0</v>
      </c>
    </row>
    <row r="8" spans="1:3" ht="15.6">
      <c r="A8" s="3" t="s">
        <v>9</v>
      </c>
      <c r="B8" s="4">
        <v>3428.48</v>
      </c>
      <c r="C8" s="6">
        <f>+B8/B33</f>
        <v>1.6093719554187518E-2</v>
      </c>
    </row>
    <row r="9" spans="1:3" ht="15.6">
      <c r="A9" s="3" t="s">
        <v>35</v>
      </c>
      <c r="B9" s="4"/>
      <c r="C9" s="6">
        <f>+B9/B33</f>
        <v>0</v>
      </c>
    </row>
    <row r="10" spans="1:3" ht="15.6">
      <c r="A10" s="3" t="s">
        <v>33</v>
      </c>
      <c r="B10" s="4"/>
      <c r="C10" s="6">
        <f>+B10/B33</f>
        <v>0</v>
      </c>
    </row>
    <row r="11" spans="1:3" ht="15.6">
      <c r="A11" s="3" t="s">
        <v>15</v>
      </c>
      <c r="B11" s="4">
        <v>6589.85</v>
      </c>
      <c r="C11" s="6">
        <f>+B11/B33</f>
        <v>3.093359092197202E-2</v>
      </c>
    </row>
    <row r="12" spans="1:3" ht="15.6">
      <c r="A12" s="3" t="s">
        <v>16</v>
      </c>
      <c r="B12" s="4"/>
      <c r="C12" s="6">
        <f>+B12/B33</f>
        <v>0</v>
      </c>
    </row>
    <row r="13" spans="1:3" ht="15.6">
      <c r="A13" s="3" t="s">
        <v>2</v>
      </c>
      <c r="B13" s="4">
        <v>45319.8</v>
      </c>
      <c r="C13" s="6">
        <f>+B13/B33</f>
        <v>0.21273688382369668</v>
      </c>
    </row>
    <row r="14" spans="1:3" ht="15.6">
      <c r="A14" s="3" t="s">
        <v>21</v>
      </c>
      <c r="B14" s="4">
        <v>1153.3499999999999</v>
      </c>
      <c r="C14" s="6">
        <f>+B14/B33</f>
        <v>5.4139710448426635E-3</v>
      </c>
    </row>
    <row r="15" spans="1:3" ht="15.6">
      <c r="A15" s="3" t="s">
        <v>18</v>
      </c>
      <c r="B15" s="4">
        <v>21798</v>
      </c>
      <c r="C15" s="6">
        <f>+B15/B33</f>
        <v>0.10232257409761164</v>
      </c>
    </row>
    <row r="16" spans="1:3" ht="15.6">
      <c r="A16" s="3" t="s">
        <v>5</v>
      </c>
      <c r="B16" s="4">
        <v>3288.22</v>
      </c>
      <c r="C16" s="6">
        <f>+B16/B33</f>
        <v>1.5435321341372994E-2</v>
      </c>
    </row>
    <row r="17" spans="1:3" ht="15.6">
      <c r="A17" s="3" t="s">
        <v>10</v>
      </c>
      <c r="B17" s="4"/>
      <c r="C17" s="6">
        <f>+B17/B33</f>
        <v>0</v>
      </c>
    </row>
    <row r="18" spans="1:3" ht="15.6">
      <c r="A18" s="3" t="s">
        <v>45</v>
      </c>
      <c r="B18" s="4"/>
      <c r="C18" s="6">
        <f>+B18/B33</f>
        <v>0</v>
      </c>
    </row>
    <row r="19" spans="1:3" ht="15.6">
      <c r="A19" s="3" t="s">
        <v>8</v>
      </c>
      <c r="B19" s="4">
        <v>23507.38</v>
      </c>
      <c r="C19" s="6">
        <f>+B19/B33</f>
        <v>0.11034662041887852</v>
      </c>
    </row>
    <row r="20" spans="1:3" ht="15.6">
      <c r="A20" s="3" t="s">
        <v>3</v>
      </c>
      <c r="B20" s="4">
        <v>5185.4799999999996</v>
      </c>
      <c r="C20" s="6">
        <f>+B20/B33</f>
        <v>2.4341300189544141E-2</v>
      </c>
    </row>
    <row r="21" spans="1:3" ht="15.6">
      <c r="A21" s="3" t="s">
        <v>13</v>
      </c>
      <c r="B21" s="4"/>
      <c r="C21" s="6">
        <f>+B21/B33</f>
        <v>0</v>
      </c>
    </row>
    <row r="22" spans="1:3" ht="15.6">
      <c r="A22" s="3"/>
      <c r="B22" s="4"/>
      <c r="C22" s="6"/>
    </row>
    <row r="23" spans="1:3" ht="15.6">
      <c r="A23" s="3" t="s">
        <v>6</v>
      </c>
      <c r="B23" s="4">
        <v>30387.79</v>
      </c>
      <c r="C23" s="6">
        <f>+B23/B33</f>
        <v>0.14264413679868163</v>
      </c>
    </row>
    <row r="24" spans="1:3" ht="15.6">
      <c r="A24" s="3" t="s">
        <v>17</v>
      </c>
      <c r="B24" s="4">
        <v>35303.49</v>
      </c>
      <c r="C24" s="6">
        <f>+B24/B33</f>
        <v>0.16571905548349808</v>
      </c>
    </row>
    <row r="25" spans="1:3" ht="15.6">
      <c r="A25" s="3" t="s">
        <v>22</v>
      </c>
      <c r="B25" s="4">
        <v>5873.78</v>
      </c>
      <c r="C25" s="6">
        <f>+B25/B33</f>
        <v>2.7572267606343209E-2</v>
      </c>
    </row>
    <row r="26" spans="1:3" ht="15.6">
      <c r="A26" s="3" t="s">
        <v>7</v>
      </c>
      <c r="B26" s="4"/>
      <c r="C26" s="6">
        <f>+B26/B33</f>
        <v>0</v>
      </c>
    </row>
    <row r="27" spans="1:3" ht="15.6">
      <c r="A27" s="3" t="s">
        <v>36</v>
      </c>
      <c r="B27" s="4"/>
      <c r="C27" s="6">
        <f>+B27/B33</f>
        <v>0</v>
      </c>
    </row>
    <row r="28" spans="1:3" ht="15.6">
      <c r="A28" s="3" t="s">
        <v>11</v>
      </c>
      <c r="B28" s="4">
        <v>1943.51</v>
      </c>
      <c r="C28" s="6">
        <f>+B28/B33</f>
        <v>9.1230822086636014E-3</v>
      </c>
    </row>
    <row r="29" spans="1:3" ht="15.6">
      <c r="A29" s="3" t="s">
        <v>43</v>
      </c>
      <c r="B29" s="4">
        <v>4940.91</v>
      </c>
      <c r="C29" s="6">
        <f>+B29/B33</f>
        <v>2.3193257619260037E-2</v>
      </c>
    </row>
    <row r="30" spans="1:3" ht="15.6">
      <c r="A30" s="3" t="s">
        <v>41</v>
      </c>
      <c r="B30" s="4"/>
      <c r="C30" s="6">
        <f>+B30/B33</f>
        <v>0</v>
      </c>
    </row>
    <row r="31" spans="1:3" ht="15.6">
      <c r="A31" s="3" t="s">
        <v>4</v>
      </c>
      <c r="B31" s="4">
        <v>6306.31</v>
      </c>
      <c r="C31" s="6">
        <f>+B31/B33</f>
        <v>2.9602618233668651E-2</v>
      </c>
    </row>
    <row r="32" spans="1:3" ht="15.6">
      <c r="A32" s="3" t="s">
        <v>12</v>
      </c>
      <c r="B32" s="4">
        <v>18005.82</v>
      </c>
      <c r="C32" s="6">
        <f>+B32/B33</f>
        <v>8.4521600657778584E-2</v>
      </c>
    </row>
    <row r="33" spans="2:3" ht="16.8" thickBot="1">
      <c r="B33" s="5">
        <f>SUM(B7:B32)</f>
        <v>213032.17</v>
      </c>
      <c r="C33" s="7">
        <f>SUM(C7:C32)</f>
        <v>1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2"/>
  <sheetViews>
    <sheetView tabSelected="1" topLeftCell="A21" workbookViewId="0">
      <selection activeCell="B31" sqref="B31"/>
    </sheetView>
  </sheetViews>
  <sheetFormatPr defaultRowHeight="13.2"/>
  <cols>
    <col min="1" max="1" width="30.6640625" customWidth="1"/>
    <col min="2" max="2" width="16.6640625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64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>
        <v>12136.39</v>
      </c>
      <c r="C7" s="6">
        <f>+B7/B31</f>
        <v>2.2607964744630418E-2</v>
      </c>
    </row>
    <row r="8" spans="1:3" ht="15.6">
      <c r="A8" s="3" t="s">
        <v>9</v>
      </c>
      <c r="B8" s="4"/>
      <c r="C8" s="6">
        <f>+B8/B31</f>
        <v>0</v>
      </c>
    </row>
    <row r="9" spans="1:3" ht="15.6">
      <c r="A9" s="3" t="s">
        <v>35</v>
      </c>
      <c r="B9" s="4"/>
      <c r="C9" s="6">
        <f>+B9/B31</f>
        <v>0</v>
      </c>
    </row>
    <row r="10" spans="1:3" ht="15.6">
      <c r="A10" s="3" t="s">
        <v>33</v>
      </c>
      <c r="B10" s="4"/>
      <c r="C10" s="6">
        <f>+B10/B31</f>
        <v>0</v>
      </c>
    </row>
    <row r="11" spans="1:3" ht="15.6">
      <c r="A11" s="3" t="s">
        <v>15</v>
      </c>
      <c r="B11" s="4">
        <v>471314.91</v>
      </c>
      <c r="C11" s="6">
        <f>+B11/B31</f>
        <v>0.87797696587689245</v>
      </c>
    </row>
    <row r="12" spans="1:3" ht="15.6">
      <c r="A12" s="3" t="s">
        <v>16</v>
      </c>
      <c r="B12" s="4"/>
      <c r="C12" s="6">
        <f>+B12/B31</f>
        <v>0</v>
      </c>
    </row>
    <row r="13" spans="1:3" ht="15.6">
      <c r="A13" s="3" t="s">
        <v>2</v>
      </c>
      <c r="B13" s="4"/>
      <c r="C13" s="6">
        <f>+B13/B31</f>
        <v>0</v>
      </c>
    </row>
    <row r="14" spans="1:3" ht="15.6">
      <c r="A14" s="3" t="s">
        <v>21</v>
      </c>
      <c r="B14" s="4">
        <v>180.74</v>
      </c>
      <c r="C14" s="6">
        <f>+B14/B31</f>
        <v>3.3668690178417982E-4</v>
      </c>
    </row>
    <row r="15" spans="1:3" ht="15.6">
      <c r="A15" s="3" t="s">
        <v>18</v>
      </c>
      <c r="B15" s="4"/>
      <c r="C15" s="6">
        <f>+B15/B31</f>
        <v>0</v>
      </c>
    </row>
    <row r="16" spans="1:3" ht="15.6">
      <c r="A16" s="3" t="s">
        <v>5</v>
      </c>
      <c r="B16" s="4"/>
      <c r="C16" s="6">
        <f>+B16/B31</f>
        <v>0</v>
      </c>
    </row>
    <row r="17" spans="1:3" ht="15.6">
      <c r="A17" s="3" t="s">
        <v>10</v>
      </c>
      <c r="B17" s="4">
        <v>1025</v>
      </c>
      <c r="C17" s="6">
        <f>+B17/B31</f>
        <v>1.9093951218810683E-3</v>
      </c>
    </row>
    <row r="18" spans="1:3" ht="15.6">
      <c r="A18" s="3" t="s">
        <v>8</v>
      </c>
      <c r="B18" s="4">
        <v>20367.490000000002</v>
      </c>
      <c r="C18" s="6">
        <f>+B18/B31</f>
        <v>3.7941059561913605E-2</v>
      </c>
    </row>
    <row r="19" spans="1:3" ht="15.6">
      <c r="A19" s="3" t="s">
        <v>3</v>
      </c>
      <c r="B19" s="4"/>
      <c r="C19" s="6">
        <f>+B19/B31</f>
        <v>0</v>
      </c>
    </row>
    <row r="20" spans="1:3" ht="15.6">
      <c r="A20" s="3" t="s">
        <v>13</v>
      </c>
      <c r="B20" s="4"/>
      <c r="C20" s="6">
        <f>+B20/B31</f>
        <v>0</v>
      </c>
    </row>
    <row r="21" spans="1:3" ht="15.6">
      <c r="A21" s="3" t="s">
        <v>6</v>
      </c>
      <c r="B21" s="4"/>
      <c r="C21" s="6">
        <f>+B21/B31</f>
        <v>0</v>
      </c>
    </row>
    <row r="22" spans="1:3" ht="15.6">
      <c r="A22" s="3" t="s">
        <v>17</v>
      </c>
      <c r="B22" s="4">
        <v>13154.8</v>
      </c>
      <c r="C22" s="6">
        <f>+B22/B31</f>
        <v>2.4505083852996174E-2</v>
      </c>
    </row>
    <row r="23" spans="1:3" ht="15.6">
      <c r="A23" s="3" t="s">
        <v>22</v>
      </c>
      <c r="B23" s="4"/>
      <c r="C23" s="6">
        <f>+B23/B31</f>
        <v>0</v>
      </c>
    </row>
    <row r="24" spans="1:3" ht="15.6">
      <c r="A24" s="3" t="s">
        <v>7</v>
      </c>
      <c r="B24" s="4"/>
      <c r="C24" s="6">
        <f>+B24/B31</f>
        <v>0</v>
      </c>
    </row>
    <row r="25" spans="1:3" ht="15.6">
      <c r="A25" s="3" t="s">
        <v>36</v>
      </c>
      <c r="B25" s="4"/>
      <c r="C25" s="6">
        <f>+B25/B31</f>
        <v>0</v>
      </c>
    </row>
    <row r="26" spans="1:3" ht="15.6">
      <c r="A26" s="3" t="s">
        <v>11</v>
      </c>
      <c r="B26" s="4"/>
      <c r="C26" s="6">
        <f>+B26/B31</f>
        <v>0</v>
      </c>
    </row>
    <row r="27" spans="1:3" ht="15.6">
      <c r="A27" s="3" t="s">
        <v>43</v>
      </c>
      <c r="B27" s="4"/>
      <c r="C27" s="6">
        <f>+B27/B31</f>
        <v>0</v>
      </c>
    </row>
    <row r="28" spans="1:3" ht="15.6">
      <c r="A28" s="3" t="s">
        <v>41</v>
      </c>
      <c r="B28" s="4">
        <v>5859.45</v>
      </c>
      <c r="C28" s="6">
        <f>+B28/B31</f>
        <v>1.0915127070152221E-2</v>
      </c>
    </row>
    <row r="29" spans="1:3" ht="15.6">
      <c r="A29" s="3" t="s">
        <v>4</v>
      </c>
      <c r="B29" s="4">
        <v>5934.41</v>
      </c>
      <c r="C29" s="6">
        <f>+B29/B31</f>
        <v>1.1054764395358274E-2</v>
      </c>
    </row>
    <row r="30" spans="1:3" ht="15.6">
      <c r="A30" s="3" t="s">
        <v>12</v>
      </c>
      <c r="B30" s="4">
        <v>6846.03</v>
      </c>
      <c r="C30" s="6">
        <f>+B30/B31</f>
        <v>1.2752952474391659E-2</v>
      </c>
    </row>
    <row r="31" spans="1:3" ht="16.8" thickBot="1">
      <c r="B31" s="5">
        <f>SUM(B7:B30)</f>
        <v>536819.22</v>
      </c>
      <c r="C31" s="7">
        <f>SUM(C7:C30)</f>
        <v>1</v>
      </c>
    </row>
    <row r="32" spans="1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/>
  </sheetViews>
  <sheetFormatPr defaultRowHeight="13.2"/>
  <cols>
    <col min="1" max="1" width="22.77734375" customWidth="1"/>
    <col min="2" max="2" width="16.8867187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63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42</v>
      </c>
    </row>
    <row r="7" spans="1:3" ht="15.6">
      <c r="A7" s="18" t="s">
        <v>14</v>
      </c>
      <c r="B7" s="21"/>
      <c r="C7" s="6">
        <f>+B7/B33</f>
        <v>0</v>
      </c>
    </row>
    <row r="8" spans="1:3" ht="15.6">
      <c r="A8" s="18" t="s">
        <v>9</v>
      </c>
      <c r="B8" s="4">
        <v>1025</v>
      </c>
      <c r="C8" s="6">
        <f>+B8/B33</f>
        <v>4.7431691885210306E-3</v>
      </c>
    </row>
    <row r="9" spans="1:3" ht="15.6">
      <c r="A9" s="18" t="s">
        <v>35</v>
      </c>
      <c r="B9" s="3"/>
      <c r="C9" s="6">
        <f>+B9/B33</f>
        <v>0</v>
      </c>
    </row>
    <row r="10" spans="1:3" ht="15.6">
      <c r="A10" s="18" t="s">
        <v>33</v>
      </c>
      <c r="B10" s="4"/>
      <c r="C10" s="6">
        <f>+B10/B33</f>
        <v>0</v>
      </c>
    </row>
    <row r="11" spans="1:3" ht="15.6">
      <c r="A11" s="18" t="s">
        <v>15</v>
      </c>
      <c r="B11" s="4"/>
      <c r="C11" s="6">
        <f>+B11/B33</f>
        <v>0</v>
      </c>
    </row>
    <row r="12" spans="1:3" ht="15.6">
      <c r="A12" s="18" t="s">
        <v>16</v>
      </c>
      <c r="B12" s="4"/>
      <c r="C12" s="6">
        <f>+B12/B33</f>
        <v>0</v>
      </c>
    </row>
    <row r="13" spans="1:3" ht="15.6">
      <c r="A13" s="18" t="s">
        <v>2</v>
      </c>
      <c r="B13" s="4">
        <v>2450</v>
      </c>
      <c r="C13" s="6">
        <f>+B13/B33</f>
        <v>1.1337331231099049E-2</v>
      </c>
    </row>
    <row r="14" spans="1:3" ht="15.6">
      <c r="A14" s="18" t="s">
        <v>21</v>
      </c>
      <c r="B14" s="4">
        <v>4480.91</v>
      </c>
      <c r="C14" s="6">
        <f>+B14/B33</f>
        <v>2.0735330974181239E-2</v>
      </c>
    </row>
    <row r="15" spans="1:3" ht="15.6">
      <c r="A15" s="18" t="s">
        <v>18</v>
      </c>
      <c r="B15" s="4"/>
      <c r="C15" s="6">
        <f>+B15/B33</f>
        <v>0</v>
      </c>
    </row>
    <row r="16" spans="1:3" ht="15.6">
      <c r="A16" s="18" t="s">
        <v>5</v>
      </c>
      <c r="B16" s="4">
        <v>11474.59</v>
      </c>
      <c r="C16" s="6">
        <f>+B16/B33</f>
        <v>5.309846023308442E-2</v>
      </c>
    </row>
    <row r="17" spans="1:3" ht="15.6">
      <c r="A17" s="18" t="s">
        <v>10</v>
      </c>
      <c r="B17" s="4">
        <v>1450</v>
      </c>
      <c r="C17" s="6">
        <f>+B17/B33</f>
        <v>6.7098490959565799E-3</v>
      </c>
    </row>
    <row r="18" spans="1:3" ht="15.6">
      <c r="A18" s="18" t="s">
        <v>45</v>
      </c>
      <c r="B18" s="4"/>
      <c r="C18" s="6">
        <f>+B18/B33</f>
        <v>0</v>
      </c>
    </row>
    <row r="19" spans="1:3" ht="15.6">
      <c r="A19" s="18" t="s">
        <v>8</v>
      </c>
      <c r="B19" s="4">
        <v>20709.849999999999</v>
      </c>
      <c r="C19" s="6">
        <f>+B19/B33</f>
        <v>9.5834460896480247E-2</v>
      </c>
    </row>
    <row r="20" spans="1:3" ht="15.6">
      <c r="A20" s="18" t="s">
        <v>3</v>
      </c>
      <c r="B20" s="4">
        <v>44405.72</v>
      </c>
      <c r="C20" s="6">
        <f>+B20/B33</f>
        <v>0.20548667599813863</v>
      </c>
    </row>
    <row r="21" spans="1:3" ht="15.6">
      <c r="A21" s="18" t="s">
        <v>13</v>
      </c>
      <c r="B21" s="4">
        <v>2070.61</v>
      </c>
      <c r="C21" s="6">
        <f>+B21/B33</f>
        <v>9.5817107838473484E-3</v>
      </c>
    </row>
    <row r="22" spans="1:3" ht="15.6">
      <c r="A22" s="18" t="s">
        <v>6</v>
      </c>
      <c r="B22" s="4">
        <v>24612</v>
      </c>
      <c r="C22" s="6">
        <f>+B22/B33</f>
        <v>0.11389159031012644</v>
      </c>
    </row>
    <row r="23" spans="1:3" ht="15.6">
      <c r="A23" s="18" t="s">
        <v>44</v>
      </c>
      <c r="B23" s="4"/>
      <c r="C23" s="6">
        <f>+B23/B33</f>
        <v>0</v>
      </c>
    </row>
    <row r="24" spans="1:3" ht="15.6">
      <c r="A24" s="18" t="s">
        <v>17</v>
      </c>
      <c r="B24" s="4"/>
      <c r="C24" s="6">
        <f>+B24/B33</f>
        <v>0</v>
      </c>
    </row>
    <row r="25" spans="1:3" ht="15.6">
      <c r="A25" s="18" t="s">
        <v>22</v>
      </c>
      <c r="B25" s="4">
        <v>2101.46</v>
      </c>
      <c r="C25" s="6">
        <f>+B25/B33</f>
        <v>9.7244686077164917E-3</v>
      </c>
    </row>
    <row r="26" spans="1:3" ht="15.6">
      <c r="A26" s="18" t="s">
        <v>7</v>
      </c>
      <c r="B26" s="4">
        <v>1627.39</v>
      </c>
      <c r="C26" s="6">
        <f>+B26/B33</f>
        <v>7.5307181519095028E-3</v>
      </c>
    </row>
    <row r="27" spans="1:3" ht="15.6">
      <c r="A27" s="18" t="s">
        <v>36</v>
      </c>
      <c r="B27" s="4"/>
      <c r="C27" s="6">
        <f>+B27/B33</f>
        <v>0</v>
      </c>
    </row>
    <row r="28" spans="1:3" ht="15.6">
      <c r="A28" s="18" t="s">
        <v>11</v>
      </c>
      <c r="B28" s="4">
        <v>3522.1</v>
      </c>
      <c r="C28" s="6">
        <f>+B28/B33</f>
        <v>1.6298454828185288E-2</v>
      </c>
    </row>
    <row r="29" spans="1:3" ht="15.6">
      <c r="A29" s="18" t="s">
        <v>43</v>
      </c>
      <c r="B29" s="4">
        <v>4921.68</v>
      </c>
      <c r="C29" s="6">
        <f>+B29/B33</f>
        <v>2.2774986274887988E-2</v>
      </c>
    </row>
    <row r="30" spans="1:3" ht="15.6">
      <c r="A30" s="18" t="s">
        <v>41</v>
      </c>
      <c r="B30" s="4"/>
      <c r="C30" s="6">
        <f>+B30/B33</f>
        <v>0</v>
      </c>
    </row>
    <row r="31" spans="1:3" ht="15.6">
      <c r="A31" s="18" t="s">
        <v>4</v>
      </c>
      <c r="B31" s="4">
        <v>51721.16</v>
      </c>
      <c r="C31" s="6">
        <f>+B31/B33</f>
        <v>0.23933874390884527</v>
      </c>
    </row>
    <row r="32" spans="1:3" ht="15.6">
      <c r="A32" s="18" t="s">
        <v>12</v>
      </c>
      <c r="B32" s="4">
        <v>39527.769999999997</v>
      </c>
      <c r="C32" s="6">
        <f>+B32/B33</f>
        <v>0.18291404951702039</v>
      </c>
    </row>
    <row r="33" spans="2:3" ht="16.2" thickBot="1">
      <c r="B33" s="37">
        <f>SUM(B7:B32)</f>
        <v>216100.24000000002</v>
      </c>
      <c r="C33" s="36">
        <f>SUM(C7:C32)</f>
        <v>0.99999999999999989</v>
      </c>
    </row>
    <row r="34" spans="2:3" ht="15.6">
      <c r="B34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opLeftCell="A6" workbookViewId="0">
      <selection activeCell="B7" sqref="B7:B32"/>
    </sheetView>
  </sheetViews>
  <sheetFormatPr defaultRowHeight="13.2"/>
  <cols>
    <col min="1" max="1" width="23" customWidth="1"/>
    <col min="2" max="2" width="16.8867187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62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40</v>
      </c>
    </row>
    <row r="7" spans="1:3" ht="15.6">
      <c r="A7" s="18" t="s">
        <v>14</v>
      </c>
      <c r="B7" s="4"/>
      <c r="C7" s="6">
        <f>+B7/B33</f>
        <v>0</v>
      </c>
    </row>
    <row r="8" spans="1:3" ht="15.6">
      <c r="A8" s="18" t="s">
        <v>9</v>
      </c>
      <c r="B8" s="4">
        <v>1290</v>
      </c>
      <c r="C8" s="6">
        <f>+B8/B33</f>
        <v>4.8178737289076576E-3</v>
      </c>
    </row>
    <row r="9" spans="1:3" ht="15.6">
      <c r="A9" s="18" t="s">
        <v>35</v>
      </c>
      <c r="B9" s="4"/>
      <c r="C9" s="6">
        <f>+B9/B33</f>
        <v>0</v>
      </c>
    </row>
    <row r="10" spans="1:3" ht="15.6">
      <c r="A10" s="18" t="s">
        <v>33</v>
      </c>
      <c r="B10" s="4"/>
      <c r="C10" s="6">
        <f>+B10/B33</f>
        <v>0</v>
      </c>
    </row>
    <row r="11" spans="1:3" ht="15.6">
      <c r="A11" s="18" t="s">
        <v>15</v>
      </c>
      <c r="B11" s="4"/>
      <c r="C11" s="6">
        <f>+B11/B33</f>
        <v>0</v>
      </c>
    </row>
    <row r="12" spans="1:3" ht="15.6">
      <c r="A12" s="18" t="s">
        <v>16</v>
      </c>
      <c r="B12" s="4"/>
      <c r="C12" s="6">
        <f>+B12/B33</f>
        <v>0</v>
      </c>
    </row>
    <row r="13" spans="1:3" ht="15.6">
      <c r="A13" s="18" t="s">
        <v>2</v>
      </c>
      <c r="B13" s="4"/>
      <c r="C13" s="6">
        <f>+B13/B33</f>
        <v>0</v>
      </c>
    </row>
    <row r="14" spans="1:3" ht="15.6">
      <c r="A14" s="18" t="s">
        <v>21</v>
      </c>
      <c r="B14" s="4"/>
      <c r="C14" s="6">
        <f>+B14/B33</f>
        <v>0</v>
      </c>
    </row>
    <row r="15" spans="1:3" ht="15.6">
      <c r="A15" s="18" t="s">
        <v>18</v>
      </c>
      <c r="B15" s="4"/>
      <c r="C15" s="6">
        <f>+B15/B33</f>
        <v>0</v>
      </c>
    </row>
    <row r="16" spans="1:3" ht="15.6">
      <c r="A16" s="18" t="s">
        <v>5</v>
      </c>
      <c r="B16" s="4">
        <v>29588.91</v>
      </c>
      <c r="C16" s="6">
        <f>+B16/B33</f>
        <v>0.11050824198140548</v>
      </c>
    </row>
    <row r="17" spans="1:3" ht="15.6">
      <c r="A17" s="18" t="s">
        <v>10</v>
      </c>
      <c r="B17" s="4">
        <v>5740</v>
      </c>
      <c r="C17" s="6">
        <f>+B17/B33</f>
        <v>2.1437670700720893E-2</v>
      </c>
    </row>
    <row r="18" spans="1:3" ht="15.6">
      <c r="A18" s="18" t="s">
        <v>45</v>
      </c>
      <c r="B18" s="4"/>
      <c r="C18" s="6">
        <f>+B18/B33</f>
        <v>0</v>
      </c>
    </row>
    <row r="19" spans="1:3" ht="15.6">
      <c r="A19" s="18" t="s">
        <v>8</v>
      </c>
      <c r="B19" s="4">
        <v>20974.55</v>
      </c>
      <c r="C19" s="6">
        <f>+B19/B33</f>
        <v>7.8335452264077593E-2</v>
      </c>
    </row>
    <row r="20" spans="1:3" ht="15.6">
      <c r="A20" s="18" t="s">
        <v>3</v>
      </c>
      <c r="B20" s="4">
        <v>52224.76</v>
      </c>
      <c r="C20" s="6">
        <f>+B20/B33</f>
        <v>0.19504829395543216</v>
      </c>
    </row>
    <row r="21" spans="1:3" ht="15.6">
      <c r="A21" s="18" t="s">
        <v>13</v>
      </c>
      <c r="B21" s="4"/>
      <c r="C21" s="6">
        <f>+B21/B33</f>
        <v>0</v>
      </c>
    </row>
    <row r="22" spans="1:3" ht="15.6">
      <c r="A22" s="18" t="s">
        <v>6</v>
      </c>
      <c r="B22" s="4">
        <v>46105.71</v>
      </c>
      <c r="C22" s="6">
        <f>+B22/B33</f>
        <v>0.17219495268343804</v>
      </c>
    </row>
    <row r="23" spans="1:3" ht="15.6">
      <c r="A23" s="18" t="s">
        <v>44</v>
      </c>
      <c r="B23" s="4"/>
      <c r="C23" s="6">
        <f>+B23/B33</f>
        <v>0</v>
      </c>
    </row>
    <row r="24" spans="1:3" ht="15.6">
      <c r="A24" s="18" t="s">
        <v>17</v>
      </c>
      <c r="B24" s="4">
        <v>10918</v>
      </c>
      <c r="C24" s="6">
        <f>+B24/B33</f>
        <v>4.0776391761406051E-2</v>
      </c>
    </row>
    <row r="25" spans="1:3" ht="15.6">
      <c r="A25" s="18" t="s">
        <v>22</v>
      </c>
      <c r="B25" s="4">
        <v>13469.81</v>
      </c>
      <c r="C25" s="6">
        <f>+B25/B33</f>
        <v>5.0306855606494304E-2</v>
      </c>
    </row>
    <row r="26" spans="1:3" ht="15.6">
      <c r="A26" s="18" t="s">
        <v>7</v>
      </c>
      <c r="B26" s="4">
        <v>690.07</v>
      </c>
      <c r="C26" s="6">
        <f>+B26/B33</f>
        <v>2.5772636620986877E-3</v>
      </c>
    </row>
    <row r="27" spans="1:3" ht="15.6">
      <c r="A27" s="18" t="s">
        <v>36</v>
      </c>
      <c r="B27" s="4"/>
      <c r="C27" s="6">
        <f>+B27/B33</f>
        <v>0</v>
      </c>
    </row>
    <row r="28" spans="1:3" ht="15.6">
      <c r="A28" s="18" t="s">
        <v>11</v>
      </c>
      <c r="B28" s="4">
        <v>3204.03</v>
      </c>
      <c r="C28" s="6">
        <f>+B28/B33</f>
        <v>1.1966365863280622E-2</v>
      </c>
    </row>
    <row r="29" spans="1:3" ht="15.6">
      <c r="A29" s="18" t="s">
        <v>43</v>
      </c>
      <c r="B29" s="4">
        <v>7430.93</v>
      </c>
      <c r="C29" s="6">
        <f>+B29/B33</f>
        <v>2.7752932115001381E-2</v>
      </c>
    </row>
    <row r="30" spans="1:3" ht="15.6">
      <c r="A30" s="18" t="s">
        <v>41</v>
      </c>
      <c r="B30" s="4"/>
      <c r="C30" s="6">
        <f>+B30/B33</f>
        <v>0</v>
      </c>
    </row>
    <row r="31" spans="1:3" ht="15.6">
      <c r="A31" s="18" t="s">
        <v>4</v>
      </c>
      <c r="B31" s="4">
        <v>48778.74</v>
      </c>
      <c r="C31" s="34">
        <f>+B31/B33</f>
        <v>0.18217814726761014</v>
      </c>
    </row>
    <row r="32" spans="1:3" ht="15.6">
      <c r="A32" s="18" t="s">
        <v>12</v>
      </c>
      <c r="B32" s="4">
        <v>27337.46</v>
      </c>
      <c r="C32" s="34">
        <f>+B32/B33</f>
        <v>0.10209955841012708</v>
      </c>
    </row>
    <row r="33" spans="2:3" ht="16.8" thickBot="1">
      <c r="B33" s="5">
        <f>SUM(B7:B32)</f>
        <v>267752.96999999997</v>
      </c>
      <c r="C33" s="7">
        <f>SUM(C7:C32)</f>
        <v>1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topLeftCell="A6" workbookViewId="0">
      <selection activeCell="B7" sqref="B7:B33"/>
    </sheetView>
  </sheetViews>
  <sheetFormatPr defaultRowHeight="13.2"/>
  <cols>
    <col min="1" max="1" width="23" customWidth="1"/>
    <col min="2" max="2" width="15" customWidth="1"/>
    <col min="3" max="3" width="9.332031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61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39</v>
      </c>
    </row>
    <row r="7" spans="1:3" ht="15.6">
      <c r="A7" s="18" t="s">
        <v>14</v>
      </c>
      <c r="B7" s="43"/>
      <c r="C7" s="6">
        <f>+B7/B33</f>
        <v>0</v>
      </c>
    </row>
    <row r="8" spans="1:3" ht="15.6">
      <c r="A8" s="18" t="s">
        <v>9</v>
      </c>
      <c r="B8" s="43">
        <v>1096.75</v>
      </c>
      <c r="C8" s="6">
        <f>+B8/B33</f>
        <v>3.0627953901040668E-3</v>
      </c>
    </row>
    <row r="9" spans="1:3" ht="15.6">
      <c r="A9" s="18" t="s">
        <v>35</v>
      </c>
      <c r="B9" s="43"/>
      <c r="C9" s="6">
        <f>+B9/B33</f>
        <v>0</v>
      </c>
    </row>
    <row r="10" spans="1:3" ht="15.6">
      <c r="A10" s="18" t="s">
        <v>33</v>
      </c>
      <c r="B10" s="43"/>
      <c r="C10" s="6">
        <f>+B10/B33</f>
        <v>0</v>
      </c>
    </row>
    <row r="11" spans="1:3" ht="15.6">
      <c r="A11" s="18" t="s">
        <v>15</v>
      </c>
      <c r="B11" s="43">
        <v>55690.400000000001</v>
      </c>
      <c r="C11" s="6">
        <f>+B11/B33</f>
        <v>0.15552158686396308</v>
      </c>
    </row>
    <row r="12" spans="1:3" ht="15.6">
      <c r="A12" s="18" t="s">
        <v>16</v>
      </c>
      <c r="B12" s="43"/>
      <c r="C12" s="6">
        <f>+B12/B33</f>
        <v>0</v>
      </c>
    </row>
    <row r="13" spans="1:3" ht="15.6">
      <c r="A13" s="18" t="s">
        <v>2</v>
      </c>
      <c r="B13" s="43"/>
      <c r="C13" s="6">
        <f>+B13/B33</f>
        <v>0</v>
      </c>
    </row>
    <row r="14" spans="1:3" ht="15.6">
      <c r="A14" s="18" t="s">
        <v>21</v>
      </c>
      <c r="B14" s="43">
        <v>8550.06</v>
      </c>
      <c r="C14" s="6">
        <f>+B14/B33</f>
        <v>2.3876985961352334E-2</v>
      </c>
    </row>
    <row r="15" spans="1:3" ht="15.6">
      <c r="A15" s="18" t="s">
        <v>18</v>
      </c>
      <c r="B15" s="43"/>
      <c r="C15" s="6">
        <f>+B15/B33</f>
        <v>0</v>
      </c>
    </row>
    <row r="16" spans="1:3" ht="15.6">
      <c r="A16" s="18" t="s">
        <v>5</v>
      </c>
      <c r="B16" s="43">
        <v>11378.78</v>
      </c>
      <c r="C16" s="6">
        <f>+B16/B33</f>
        <v>3.1776498681566769E-2</v>
      </c>
    </row>
    <row r="17" spans="1:3" ht="15.6">
      <c r="A17" s="18" t="s">
        <v>10</v>
      </c>
      <c r="B17" s="43">
        <v>5800</v>
      </c>
      <c r="C17" s="6">
        <f>+B17/B33</f>
        <v>1.6197139970461443E-2</v>
      </c>
    </row>
    <row r="18" spans="1:3" ht="15.6">
      <c r="A18" s="18" t="s">
        <v>45</v>
      </c>
      <c r="B18" s="43"/>
      <c r="C18" s="6">
        <f>+B18/B33</f>
        <v>0</v>
      </c>
    </row>
    <row r="19" spans="1:3" ht="15.6">
      <c r="A19" s="18" t="s">
        <v>8</v>
      </c>
      <c r="B19" s="43">
        <v>20694.72</v>
      </c>
      <c r="C19" s="6">
        <f>+B19/B33</f>
        <v>5.7792289049915145E-2</v>
      </c>
    </row>
    <row r="20" spans="1:3" ht="15.6">
      <c r="A20" s="18" t="s">
        <v>3</v>
      </c>
      <c r="B20" s="43">
        <v>57450.89</v>
      </c>
      <c r="C20" s="6">
        <f>+B20/B33</f>
        <v>0.16043794944096268</v>
      </c>
    </row>
    <row r="21" spans="1:3" ht="15.6">
      <c r="A21" s="18" t="s">
        <v>13</v>
      </c>
      <c r="B21" s="43"/>
      <c r="C21" s="6">
        <f>+B21/B33</f>
        <v>0</v>
      </c>
    </row>
    <row r="22" spans="1:3" ht="15.6">
      <c r="A22" s="18" t="s">
        <v>6</v>
      </c>
      <c r="B22" s="43">
        <v>26266.14</v>
      </c>
      <c r="C22" s="6">
        <f>+B22/B33</f>
        <v>7.3351094148920021E-2</v>
      </c>
    </row>
    <row r="23" spans="1:3" ht="15.6">
      <c r="A23" s="18" t="s">
        <v>44</v>
      </c>
      <c r="B23" s="43"/>
      <c r="C23" s="6">
        <f>+B23/B33</f>
        <v>0</v>
      </c>
    </row>
    <row r="24" spans="1:3" ht="15.6">
      <c r="A24" s="18" t="s">
        <v>17</v>
      </c>
      <c r="B24" s="43">
        <v>1823.26</v>
      </c>
      <c r="C24" s="6">
        <f>+B24/B33</f>
        <v>5.0916547280247465E-3</v>
      </c>
    </row>
    <row r="25" spans="1:3" ht="15.6">
      <c r="A25" s="18" t="s">
        <v>22</v>
      </c>
      <c r="B25" s="43">
        <v>7694.19</v>
      </c>
      <c r="C25" s="6">
        <f>+B25/B33</f>
        <v>2.1486874549883572E-2</v>
      </c>
    </row>
    <row r="26" spans="1:3" ht="15.6">
      <c r="A26" s="18" t="s">
        <v>7</v>
      </c>
      <c r="B26" s="43">
        <v>997.43</v>
      </c>
      <c r="C26" s="6">
        <f>+B26/B33</f>
        <v>2.7854333311616128E-3</v>
      </c>
    </row>
    <row r="27" spans="1:3" ht="15.6">
      <c r="A27" s="18" t="s">
        <v>36</v>
      </c>
      <c r="B27" s="43">
        <v>25000</v>
      </c>
      <c r="C27" s="6">
        <f>+B27/B33</f>
        <v>6.9815258493368282E-2</v>
      </c>
    </row>
    <row r="28" spans="1:3" ht="15.6">
      <c r="A28" s="18" t="s">
        <v>11</v>
      </c>
      <c r="B28" s="43">
        <v>4011.04</v>
      </c>
      <c r="C28" s="6">
        <f>+B28/B33</f>
        <v>1.1201271777089596E-2</v>
      </c>
    </row>
    <row r="29" spans="1:3" ht="15.6">
      <c r="A29" s="18" t="s">
        <v>43</v>
      </c>
      <c r="B29" s="43">
        <v>16939.04</v>
      </c>
      <c r="C29" s="6">
        <f>+B29/B33</f>
        <v>4.7304138249180207E-2</v>
      </c>
    </row>
    <row r="30" spans="1:3" ht="15.6">
      <c r="A30" s="18" t="s">
        <v>41</v>
      </c>
      <c r="B30" s="43">
        <v>22738.720000000001</v>
      </c>
      <c r="C30" s="6">
        <f>+B30/B33</f>
        <v>6.3500384584332936E-2</v>
      </c>
    </row>
    <row r="31" spans="1:3" ht="15.6">
      <c r="A31" s="18" t="s">
        <v>4</v>
      </c>
      <c r="B31" s="43">
        <v>58899.61</v>
      </c>
      <c r="C31" s="34">
        <f>+B31/B33</f>
        <v>0.16448365989234318</v>
      </c>
    </row>
    <row r="32" spans="1:3" ht="15.6">
      <c r="A32" s="18" t="s">
        <v>12</v>
      </c>
      <c r="B32" s="43">
        <v>33056.879999999997</v>
      </c>
      <c r="C32" s="34">
        <f>+B32/B33</f>
        <v>9.2314984887370236E-2</v>
      </c>
    </row>
    <row r="33" spans="2:3" ht="16.8" thickBot="1">
      <c r="B33" s="44">
        <f>SUM(B7:B32)</f>
        <v>358087.91000000003</v>
      </c>
      <c r="C33" s="7">
        <f>SUM(C7:C32)</f>
        <v>0.99999999999999989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topLeftCell="A6" workbookViewId="0">
      <selection activeCell="B7" sqref="B7:B35"/>
    </sheetView>
  </sheetViews>
  <sheetFormatPr defaultRowHeight="13.2"/>
  <cols>
    <col min="1" max="1" width="23" customWidth="1"/>
    <col min="2" max="2" width="15.554687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51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38</v>
      </c>
    </row>
    <row r="7" spans="1:3" ht="15.6">
      <c r="A7" s="18" t="s">
        <v>14</v>
      </c>
      <c r="B7" s="4"/>
      <c r="C7" s="6">
        <f>+B7/B33</f>
        <v>0</v>
      </c>
    </row>
    <row r="8" spans="1:3" ht="15.6">
      <c r="A8" s="18" t="s">
        <v>9</v>
      </c>
      <c r="B8" s="4">
        <v>1952.75</v>
      </c>
      <c r="C8" s="6">
        <f>+B8/B33</f>
        <v>7.9013976784477712E-3</v>
      </c>
    </row>
    <row r="9" spans="1:3" ht="15.6">
      <c r="A9" s="18" t="s">
        <v>35</v>
      </c>
      <c r="B9" s="4"/>
      <c r="C9" s="6">
        <f>+B9/B33</f>
        <v>0</v>
      </c>
    </row>
    <row r="10" spans="1:3" ht="15.6">
      <c r="A10" s="18" t="s">
        <v>33</v>
      </c>
      <c r="B10" s="4"/>
      <c r="C10" s="6">
        <f>+B10/B33</f>
        <v>0</v>
      </c>
    </row>
    <row r="11" spans="1:3" ht="15.6">
      <c r="A11" s="18" t="s">
        <v>15</v>
      </c>
      <c r="B11" s="4">
        <v>33143.519999999997</v>
      </c>
      <c r="C11" s="6">
        <f>+B11/B33</f>
        <v>0.13410837638386239</v>
      </c>
    </row>
    <row r="12" spans="1:3" ht="15.6">
      <c r="A12" s="18" t="s">
        <v>16</v>
      </c>
      <c r="B12" s="4"/>
      <c r="C12" s="6">
        <f>+B12/B33</f>
        <v>0</v>
      </c>
    </row>
    <row r="13" spans="1:3" ht="15.6">
      <c r="A13" s="18" t="s">
        <v>2</v>
      </c>
      <c r="B13" s="4"/>
      <c r="C13" s="6">
        <f>+B13/B33</f>
        <v>0</v>
      </c>
    </row>
    <row r="14" spans="1:3" ht="15.6">
      <c r="A14" s="18" t="s">
        <v>21</v>
      </c>
      <c r="B14" s="4">
        <v>4303.16</v>
      </c>
      <c r="C14" s="6">
        <f>+B14/B33</f>
        <v>1.7411844032256721E-2</v>
      </c>
    </row>
    <row r="15" spans="1:3" ht="15.6">
      <c r="A15" s="18" t="s">
        <v>18</v>
      </c>
      <c r="B15" s="4"/>
      <c r="C15" s="6">
        <f>+B15/B33</f>
        <v>0</v>
      </c>
    </row>
    <row r="16" spans="1:3" ht="15.6">
      <c r="A16" s="18" t="s">
        <v>5</v>
      </c>
      <c r="B16" s="4">
        <v>16186.04</v>
      </c>
      <c r="C16" s="6">
        <f>+B16/B33</f>
        <v>6.5493452249014358E-2</v>
      </c>
    </row>
    <row r="17" spans="1:3" ht="15.6">
      <c r="A17" s="18" t="s">
        <v>10</v>
      </c>
      <c r="B17" s="4">
        <v>3325</v>
      </c>
      <c r="C17" s="6">
        <f>+B17/B33</f>
        <v>1.3453922560921183E-2</v>
      </c>
    </row>
    <row r="18" spans="1:3" ht="15.6">
      <c r="A18" s="18" t="s">
        <v>45</v>
      </c>
      <c r="B18" s="4"/>
      <c r="C18" s="6">
        <f>+B18/B33</f>
        <v>0</v>
      </c>
    </row>
    <row r="19" spans="1:3" ht="15.6">
      <c r="A19" s="18" t="s">
        <v>8</v>
      </c>
      <c r="B19" s="4">
        <v>21646.16</v>
      </c>
      <c r="C19" s="6">
        <f>+B19/B33</f>
        <v>8.7586694851521707E-2</v>
      </c>
    </row>
    <row r="20" spans="1:3" ht="15.6">
      <c r="A20" s="18" t="s">
        <v>3</v>
      </c>
      <c r="B20" s="4">
        <v>54841.42</v>
      </c>
      <c r="C20" s="6">
        <f>+B20/B33</f>
        <v>0.22190442640930952</v>
      </c>
    </row>
    <row r="21" spans="1:3" ht="15.6">
      <c r="A21" s="18" t="s">
        <v>13</v>
      </c>
      <c r="B21" s="4"/>
      <c r="C21" s="6">
        <f>+B21/B33</f>
        <v>0</v>
      </c>
    </row>
    <row r="22" spans="1:3" ht="15.6">
      <c r="A22" s="18" t="s">
        <v>6</v>
      </c>
      <c r="B22" s="4">
        <v>24648.2</v>
      </c>
      <c r="C22" s="6">
        <f>+B22/B33</f>
        <v>9.9733826786796251E-2</v>
      </c>
    </row>
    <row r="23" spans="1:3" ht="15.6">
      <c r="A23" s="18" t="s">
        <v>44</v>
      </c>
      <c r="B23" s="4"/>
      <c r="C23" s="6">
        <f>+B23/B33</f>
        <v>0</v>
      </c>
    </row>
    <row r="24" spans="1:3" ht="15.6">
      <c r="A24" s="18" t="s">
        <v>17</v>
      </c>
      <c r="B24" s="4">
        <v>1482.15</v>
      </c>
      <c r="C24" s="6">
        <f>+B24/B33</f>
        <v>5.9972124281712277E-3</v>
      </c>
    </row>
    <row r="25" spans="1:3" ht="15.6">
      <c r="A25" s="18" t="s">
        <v>22</v>
      </c>
      <c r="B25" s="4">
        <v>883.26</v>
      </c>
      <c r="C25" s="6">
        <f>+B25/B33</f>
        <v>3.5739283131305997E-3</v>
      </c>
    </row>
    <row r="26" spans="1:3" ht="15.6">
      <c r="A26" s="18" t="s">
        <v>7</v>
      </c>
      <c r="B26" s="4">
        <v>4057.33</v>
      </c>
      <c r="C26" s="6">
        <f>+B26/B33</f>
        <v>1.641714394709845E-2</v>
      </c>
    </row>
    <row r="27" spans="1:3" ht="15.6">
      <c r="A27" s="18" t="s">
        <v>36</v>
      </c>
      <c r="B27" s="4"/>
      <c r="C27" s="6">
        <f>+B27/B33</f>
        <v>0</v>
      </c>
    </row>
    <row r="28" spans="1:3" ht="15.6">
      <c r="A28" s="18" t="s">
        <v>11</v>
      </c>
      <c r="B28" s="4">
        <v>1720.85</v>
      </c>
      <c r="C28" s="6">
        <f>+B28/B33</f>
        <v>6.9630624478078853E-3</v>
      </c>
    </row>
    <row r="29" spans="1:3" ht="15.6">
      <c r="A29" s="18" t="s">
        <v>43</v>
      </c>
      <c r="B29" s="4">
        <v>9139.75</v>
      </c>
      <c r="C29" s="6">
        <f>+B29/B33</f>
        <v>3.6982101872535152E-2</v>
      </c>
    </row>
    <row r="30" spans="1:3" ht="15.6">
      <c r="A30" s="18" t="s">
        <v>41</v>
      </c>
      <c r="B30" s="4"/>
      <c r="C30" s="6">
        <f>+B30/B33</f>
        <v>0</v>
      </c>
    </row>
    <row r="31" spans="1:3" ht="15.6">
      <c r="A31" s="18" t="s">
        <v>4</v>
      </c>
      <c r="B31" s="4">
        <v>49601.7</v>
      </c>
      <c r="C31" s="6">
        <f>+B31/B33</f>
        <v>0.20070298667369751</v>
      </c>
    </row>
    <row r="32" spans="1:3" ht="15.6">
      <c r="A32" s="18" t="s">
        <v>12</v>
      </c>
      <c r="B32" s="4">
        <v>20208.53</v>
      </c>
      <c r="C32" s="6">
        <f>+B32/B33</f>
        <v>8.1769623365429339E-2</v>
      </c>
    </row>
    <row r="33" spans="2:3" ht="16.8" thickBot="1">
      <c r="B33" s="5">
        <f>SUM(B7:B32)</f>
        <v>247139.81999999998</v>
      </c>
      <c r="C33" s="35">
        <f>SUM(C7:C32)</f>
        <v>1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topLeftCell="A4" workbookViewId="0">
      <selection activeCell="B7" sqref="B7:B33"/>
    </sheetView>
  </sheetViews>
  <sheetFormatPr defaultRowHeight="13.2"/>
  <cols>
    <col min="1" max="1" width="25.77734375" customWidth="1"/>
    <col min="2" max="2" width="15.5546875" customWidth="1"/>
    <col min="3" max="3" width="9.332031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50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37</v>
      </c>
    </row>
    <row r="7" spans="1:3" ht="15.6">
      <c r="A7" s="18" t="s">
        <v>14</v>
      </c>
      <c r="B7" s="4">
        <v>5216.74</v>
      </c>
      <c r="C7" s="6">
        <f>+B7/B33</f>
        <v>7.451548948132233E-3</v>
      </c>
    </row>
    <row r="8" spans="1:3" ht="15.6">
      <c r="A8" s="18" t="s">
        <v>9</v>
      </c>
      <c r="B8" s="4">
        <v>1060</v>
      </c>
      <c r="C8" s="6">
        <f>+B8/B33</f>
        <v>1.5140953708676621E-3</v>
      </c>
    </row>
    <row r="9" spans="1:3" ht="15.6">
      <c r="A9" s="18" t="s">
        <v>35</v>
      </c>
      <c r="B9" s="4"/>
      <c r="C9" s="6">
        <f>+B9/B33</f>
        <v>0</v>
      </c>
    </row>
    <row r="10" spans="1:3" ht="15.6">
      <c r="A10" s="18" t="s">
        <v>33</v>
      </c>
      <c r="B10" s="4">
        <v>611.75</v>
      </c>
      <c r="C10" s="6">
        <f>+B10/B33</f>
        <v>8.738187199323512E-4</v>
      </c>
    </row>
    <row r="11" spans="1:3" ht="15.6">
      <c r="A11" s="18" t="s">
        <v>15</v>
      </c>
      <c r="B11" s="4">
        <v>404956.78</v>
      </c>
      <c r="C11" s="6">
        <f>+B11/B33</f>
        <v>0.57843696792403232</v>
      </c>
    </row>
    <row r="12" spans="1:3" ht="15.6">
      <c r="A12" s="18" t="s">
        <v>16</v>
      </c>
      <c r="B12" s="4"/>
      <c r="C12" s="6">
        <f>+B12/B33</f>
        <v>0</v>
      </c>
    </row>
    <row r="13" spans="1:3" ht="15.6">
      <c r="A13" s="18" t="s">
        <v>2</v>
      </c>
      <c r="B13" s="4"/>
      <c r="C13" s="6">
        <f>+B13/B33</f>
        <v>0</v>
      </c>
    </row>
    <row r="14" spans="1:3" ht="15.6">
      <c r="A14" s="18" t="s">
        <v>21</v>
      </c>
      <c r="B14" s="4">
        <v>3859.95</v>
      </c>
      <c r="C14" s="6">
        <f>+B14/B33</f>
        <v>5.5135211573402185E-3</v>
      </c>
    </row>
    <row r="15" spans="1:3" ht="15.6">
      <c r="A15" s="18" t="s">
        <v>18</v>
      </c>
      <c r="B15" s="4"/>
      <c r="C15" s="6">
        <f>+B15/B33</f>
        <v>0</v>
      </c>
    </row>
    <row r="16" spans="1:3" ht="15.6">
      <c r="A16" s="18" t="s">
        <v>5</v>
      </c>
      <c r="B16" s="4">
        <v>13629.35</v>
      </c>
      <c r="C16" s="6">
        <f>+B16/B33</f>
        <v>1.946805258767469E-2</v>
      </c>
    </row>
    <row r="17" spans="1:3" ht="15.6">
      <c r="A17" s="18" t="s">
        <v>10</v>
      </c>
      <c r="B17" s="4">
        <v>1500</v>
      </c>
      <c r="C17" s="6">
        <f>+B17/B33</f>
        <v>2.1425877889636727E-3</v>
      </c>
    </row>
    <row r="18" spans="1:3" ht="15.6">
      <c r="A18" s="18" t="s">
        <v>45</v>
      </c>
      <c r="B18" s="4"/>
      <c r="C18" s="6">
        <f>+B18/B33</f>
        <v>0</v>
      </c>
    </row>
    <row r="19" spans="1:3" ht="15.6">
      <c r="A19" s="18" t="s">
        <v>8</v>
      </c>
      <c r="B19" s="4">
        <v>21536.49</v>
      </c>
      <c r="C19" s="6">
        <f>+B19/B33</f>
        <v>3.0762546994092168E-2</v>
      </c>
    </row>
    <row r="20" spans="1:3" ht="15.6">
      <c r="A20" s="18" t="s">
        <v>3</v>
      </c>
      <c r="B20" s="4">
        <v>69312.740000000005</v>
      </c>
      <c r="C20" s="6">
        <f>+B20/B33</f>
        <v>9.9005753562409288E-2</v>
      </c>
    </row>
    <row r="21" spans="1:3" ht="15.6">
      <c r="A21" s="18" t="s">
        <v>13</v>
      </c>
      <c r="B21" s="4"/>
      <c r="C21" s="6">
        <f>+B21/B33</f>
        <v>0</v>
      </c>
    </row>
    <row r="22" spans="1:3" ht="15.6">
      <c r="A22" s="18" t="s">
        <v>6</v>
      </c>
      <c r="B22" s="4">
        <v>27376.11</v>
      </c>
      <c r="C22" s="6">
        <f>+B22/B33</f>
        <v>3.9103812663550862E-2</v>
      </c>
    </row>
    <row r="23" spans="1:3" ht="15.6">
      <c r="A23" s="18" t="s">
        <v>44</v>
      </c>
      <c r="B23" s="4"/>
      <c r="C23" s="6">
        <f>+B23/B33</f>
        <v>0</v>
      </c>
    </row>
    <row r="24" spans="1:3" ht="15.6">
      <c r="A24" s="18" t="s">
        <v>17</v>
      </c>
      <c r="B24" s="4">
        <v>5168.16</v>
      </c>
      <c r="C24" s="6">
        <f>+B24/B33</f>
        <v>7.3821576716069969E-3</v>
      </c>
    </row>
    <row r="25" spans="1:3" ht="15.6">
      <c r="A25" s="18" t="s">
        <v>22</v>
      </c>
      <c r="B25" s="4">
        <v>12080.45</v>
      </c>
      <c r="C25" s="6">
        <f>+B25/B33</f>
        <v>1.7255616436790803E-2</v>
      </c>
    </row>
    <row r="26" spans="1:3" ht="15.6">
      <c r="A26" s="18" t="s">
        <v>7</v>
      </c>
      <c r="B26" s="4">
        <v>4332.79</v>
      </c>
      <c r="C26" s="6">
        <f>+B26/B33</f>
        <v>6.1889219640959411E-3</v>
      </c>
    </row>
    <row r="27" spans="1:3" ht="15.6">
      <c r="A27" s="18" t="s">
        <v>36</v>
      </c>
      <c r="B27" s="4">
        <v>25000</v>
      </c>
      <c r="C27" s="6">
        <f>+B27/B33</f>
        <v>3.570979648272788E-2</v>
      </c>
    </row>
    <row r="28" spans="1:3" ht="15.6">
      <c r="A28" s="18" t="s">
        <v>11</v>
      </c>
      <c r="B28" s="4">
        <v>1849.31</v>
      </c>
      <c r="C28" s="6">
        <f>+B28/B33</f>
        <v>2.6415393493389398E-3</v>
      </c>
    </row>
    <row r="29" spans="1:3" ht="15.6">
      <c r="A29" s="18" t="s">
        <v>43</v>
      </c>
      <c r="B29" s="4">
        <v>10239.030000000001</v>
      </c>
      <c r="C29" s="6">
        <f>+B29/B33</f>
        <v>1.462534709922181E-2</v>
      </c>
    </row>
    <row r="30" spans="1:3" ht="15.6">
      <c r="A30" s="18" t="s">
        <v>41</v>
      </c>
      <c r="B30" s="4"/>
      <c r="C30" s="6">
        <f>+B30/B33</f>
        <v>0</v>
      </c>
    </row>
    <row r="31" spans="1:3" ht="15.6">
      <c r="A31" s="18" t="s">
        <v>4</v>
      </c>
      <c r="B31" s="4">
        <v>59482.62</v>
      </c>
      <c r="C31" s="34">
        <f>+B31/B33</f>
        <v>8.4964490178377566E-2</v>
      </c>
    </row>
    <row r="32" spans="1:3" ht="15.6">
      <c r="A32" s="18" t="s">
        <v>12</v>
      </c>
      <c r="B32" s="4">
        <v>32875.730000000003</v>
      </c>
      <c r="C32" s="34">
        <f>+B32/B33</f>
        <v>4.6959425100844464E-2</v>
      </c>
    </row>
    <row r="33" spans="2:3" ht="16.8" thickBot="1">
      <c r="B33" s="5">
        <f>SUM(B7:B32)</f>
        <v>700088.00000000012</v>
      </c>
      <c r="C33" s="7">
        <f>SUM(C7:C32)</f>
        <v>1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workbookViewId="0"/>
  </sheetViews>
  <sheetFormatPr defaultRowHeight="13.2"/>
  <cols>
    <col min="1" max="1" width="25.77734375" customWidth="1"/>
    <col min="2" max="2" width="15.5546875" customWidth="1"/>
    <col min="3" max="3" width="9.66406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60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34</v>
      </c>
    </row>
    <row r="7" spans="1:3" ht="15.6">
      <c r="A7" s="18" t="s">
        <v>14</v>
      </c>
      <c r="B7" s="4"/>
      <c r="C7" s="6">
        <f>+B7/B34</f>
        <v>0</v>
      </c>
    </row>
    <row r="8" spans="1:3" ht="15.6">
      <c r="A8" s="18" t="s">
        <v>9</v>
      </c>
      <c r="B8" s="4">
        <v>445</v>
      </c>
      <c r="C8" s="6">
        <f>+B8/B34</f>
        <v>1.656543695658154E-3</v>
      </c>
    </row>
    <row r="9" spans="1:3" ht="15.6">
      <c r="A9" s="18" t="s">
        <v>35</v>
      </c>
      <c r="B9" s="4">
        <v>19900</v>
      </c>
      <c r="C9" s="6">
        <f>+B9/B34</f>
        <v>7.4079145041791611E-2</v>
      </c>
    </row>
    <row r="10" spans="1:3" ht="15.6">
      <c r="A10" s="18" t="s">
        <v>33</v>
      </c>
      <c r="B10" s="4"/>
      <c r="C10" s="6">
        <f>+B10/B34</f>
        <v>0</v>
      </c>
    </row>
    <row r="11" spans="1:3" ht="15.6">
      <c r="A11" s="18" t="s">
        <v>15</v>
      </c>
      <c r="B11" s="4"/>
      <c r="C11" s="6">
        <f>+B11/B34</f>
        <v>0</v>
      </c>
    </row>
    <row r="12" spans="1:3" ht="15.6">
      <c r="A12" s="18" t="s">
        <v>16</v>
      </c>
      <c r="B12" s="4"/>
      <c r="C12" s="6">
        <f>+B12/B34</f>
        <v>0</v>
      </c>
    </row>
    <row r="13" spans="1:3" ht="15.6">
      <c r="A13" s="18" t="s">
        <v>2</v>
      </c>
      <c r="B13" s="4">
        <v>16409.5</v>
      </c>
      <c r="C13" s="6">
        <f>+B13/B34</f>
        <v>6.1085514098657256E-2</v>
      </c>
    </row>
    <row r="14" spans="1:3" ht="15.6">
      <c r="A14" s="18" t="s">
        <v>21</v>
      </c>
      <c r="B14" s="4">
        <v>4276.99</v>
      </c>
      <c r="C14" s="6">
        <f>+B14/B34</f>
        <v>1.5921395103130266E-2</v>
      </c>
    </row>
    <row r="15" spans="1:3" ht="15.6">
      <c r="A15" s="18" t="s">
        <v>18</v>
      </c>
      <c r="B15" s="4"/>
      <c r="C15" s="6">
        <f>+B15/B34</f>
        <v>0</v>
      </c>
    </row>
    <row r="16" spans="1:3" ht="15.6">
      <c r="A16" s="18" t="s">
        <v>5</v>
      </c>
      <c r="B16" s="4">
        <v>25793.45</v>
      </c>
      <c r="C16" s="6">
        <f>+B16/B34</f>
        <v>9.6017925812974858E-2</v>
      </c>
    </row>
    <row r="17" spans="1:3" ht="15.6">
      <c r="A17" s="18" t="s">
        <v>10</v>
      </c>
      <c r="B17" s="4">
        <v>3300</v>
      </c>
      <c r="C17" s="6">
        <f>+B17/B34</f>
        <v>1.2284481338588558E-2</v>
      </c>
    </row>
    <row r="18" spans="1:3" ht="15.6">
      <c r="A18" s="18" t="s">
        <v>45</v>
      </c>
      <c r="B18" s="4"/>
      <c r="C18" s="6">
        <f>+B18/B34</f>
        <v>0</v>
      </c>
    </row>
    <row r="19" spans="1:3" ht="15.6">
      <c r="A19" s="18" t="s">
        <v>8</v>
      </c>
      <c r="B19" s="4">
        <v>20382.060000000001</v>
      </c>
      <c r="C19" s="6">
        <f>+B19/B34</f>
        <v>7.5873647185452212E-2</v>
      </c>
    </row>
    <row r="20" spans="1:3" ht="15.6">
      <c r="A20" s="18" t="s">
        <v>3</v>
      </c>
      <c r="B20" s="4">
        <v>44168.14</v>
      </c>
      <c r="C20" s="6">
        <f>+B20/B34</f>
        <v>0.16441899745156571</v>
      </c>
    </row>
    <row r="21" spans="1:3" ht="15.6">
      <c r="A21" s="18" t="s">
        <v>13</v>
      </c>
      <c r="B21" s="4">
        <v>1846</v>
      </c>
      <c r="C21" s="6">
        <f>+B21/B34</f>
        <v>6.8718644094043872E-3</v>
      </c>
    </row>
    <row r="22" spans="1:3" ht="15.6">
      <c r="A22" s="18" t="s">
        <v>6</v>
      </c>
      <c r="B22" s="4">
        <v>10847.78</v>
      </c>
      <c r="C22" s="6">
        <f>+B22/B34</f>
        <v>4.0381621507610363E-2</v>
      </c>
    </row>
    <row r="23" spans="1:3" ht="15.6">
      <c r="A23" s="18" t="s">
        <v>44</v>
      </c>
      <c r="B23" s="4"/>
      <c r="C23" s="6">
        <f>+B23/B34</f>
        <v>0</v>
      </c>
    </row>
    <row r="24" spans="1:3" ht="15.6">
      <c r="A24" s="18" t="s">
        <v>17</v>
      </c>
      <c r="B24" s="4"/>
      <c r="C24" s="6">
        <f>+B24/B34</f>
        <v>0</v>
      </c>
    </row>
    <row r="25" spans="1:3" ht="15.6">
      <c r="A25" s="18" t="s">
        <v>22</v>
      </c>
      <c r="B25" s="4">
        <v>11067.17</v>
      </c>
      <c r="C25" s="6">
        <f>+B25/B34</f>
        <v>4.119831616242034E-2</v>
      </c>
    </row>
    <row r="26" spans="1:3" ht="15.6">
      <c r="A26" s="18" t="s">
        <v>7</v>
      </c>
      <c r="B26" s="4">
        <v>5043.96</v>
      </c>
      <c r="C26" s="6">
        <f>+B26/B34</f>
        <v>1.8776494694723377E-2</v>
      </c>
    </row>
    <row r="27" spans="1:3" ht="15.6">
      <c r="A27" s="18" t="s">
        <v>36</v>
      </c>
      <c r="B27" s="4">
        <v>0</v>
      </c>
      <c r="C27" s="6">
        <f>+B27/B34</f>
        <v>0</v>
      </c>
    </row>
    <row r="28" spans="1:3" ht="15.6">
      <c r="A28" s="18" t="s">
        <v>11</v>
      </c>
      <c r="B28" s="4">
        <v>2426.06</v>
      </c>
      <c r="C28" s="6">
        <f>+B28/B34</f>
        <v>9.0311784231200468E-3</v>
      </c>
    </row>
    <row r="29" spans="1:3" ht="15.6">
      <c r="A29" s="18" t="s">
        <v>43</v>
      </c>
      <c r="B29" s="4">
        <v>13496.01</v>
      </c>
      <c r="C29" s="6">
        <f>+B29/B34</f>
        <v>5.0239843330425624E-2</v>
      </c>
    </row>
    <row r="30" spans="1:3" ht="15.6">
      <c r="A30" s="18" t="s">
        <v>41</v>
      </c>
      <c r="B30" s="4">
        <v>3941.33</v>
      </c>
      <c r="C30" s="6">
        <f>+B30/B34</f>
        <v>1.4671877222490678E-2</v>
      </c>
    </row>
    <row r="31" spans="1:3" ht="15.6">
      <c r="A31" s="18" t="s">
        <v>4</v>
      </c>
      <c r="B31" s="10">
        <v>58678.95</v>
      </c>
      <c r="C31" s="6">
        <f>+B31/B34</f>
        <v>0.21843650492211245</v>
      </c>
    </row>
    <row r="32" spans="1:3" ht="15.6">
      <c r="A32" s="18" t="s">
        <v>12</v>
      </c>
      <c r="B32" s="14">
        <v>26609.21</v>
      </c>
      <c r="C32" s="6">
        <f>+B32/B34</f>
        <v>9.9054649599873951E-2</v>
      </c>
    </row>
    <row r="34" spans="2:3" ht="16.8" thickBot="1">
      <c r="B34" s="5">
        <f>SUM(B7:B33)</f>
        <v>268631.61000000004</v>
      </c>
      <c r="C34" s="31">
        <f>SUM(C7:C33)</f>
        <v>0.99999999999999978</v>
      </c>
    </row>
    <row r="35" spans="2:3" ht="13.8" thickTop="1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topLeftCell="A4" workbookViewId="0">
      <selection activeCell="B7" sqref="B7:B35"/>
    </sheetView>
  </sheetViews>
  <sheetFormatPr defaultRowHeight="13.2"/>
  <cols>
    <col min="1" max="1" width="30.6640625" customWidth="1"/>
    <col min="2" max="2" width="16.6640625" customWidth="1"/>
    <col min="3" max="3" width="9.6640625" bestFit="1" customWidth="1"/>
    <col min="6" max="6" width="30.6640625" customWidth="1"/>
    <col min="7" max="7" width="18.6640625" customWidth="1"/>
  </cols>
  <sheetData>
    <row r="1" spans="1:8" ht="16.2">
      <c r="A1" s="1" t="s">
        <v>0</v>
      </c>
    </row>
    <row r="2" spans="1:8" ht="16.2">
      <c r="A2" s="1" t="s">
        <v>1</v>
      </c>
    </row>
    <row r="3" spans="1:8" ht="16.2">
      <c r="A3" s="2" t="s">
        <v>58</v>
      </c>
    </row>
    <row r="4" spans="1:8" ht="15.6">
      <c r="A4" s="3"/>
    </row>
    <row r="5" spans="1:8" ht="15.6">
      <c r="A5" s="3"/>
      <c r="C5" s="15" t="s">
        <v>20</v>
      </c>
    </row>
    <row r="6" spans="1:8" ht="16.2">
      <c r="C6" s="16" t="s">
        <v>19</v>
      </c>
      <c r="F6" s="8"/>
      <c r="G6" s="8"/>
      <c r="H6" s="9"/>
    </row>
    <row r="7" spans="1:8" ht="15.6">
      <c r="A7" s="18" t="s">
        <v>14</v>
      </c>
      <c r="B7" s="4"/>
      <c r="C7" s="6">
        <f>+B7/B34</f>
        <v>0</v>
      </c>
      <c r="F7" s="9"/>
      <c r="G7" s="10"/>
      <c r="H7" s="11"/>
    </row>
    <row r="8" spans="1:8" ht="15.6">
      <c r="A8" s="18" t="s">
        <v>9</v>
      </c>
      <c r="B8" s="4">
        <v>1093</v>
      </c>
      <c r="C8" s="6">
        <f>+B8/B34</f>
        <v>2.9869641016105606E-3</v>
      </c>
      <c r="F8" s="9"/>
      <c r="G8" s="14"/>
      <c r="H8" s="11"/>
    </row>
    <row r="9" spans="1:8" ht="15.6">
      <c r="A9" s="18" t="s">
        <v>35</v>
      </c>
      <c r="B9" s="4"/>
      <c r="C9" s="6">
        <f>+B9/B34</f>
        <v>0</v>
      </c>
      <c r="F9" s="9"/>
      <c r="G9" s="10"/>
      <c r="H9" s="11"/>
    </row>
    <row r="10" spans="1:8" ht="15.6">
      <c r="A10" s="18" t="s">
        <v>33</v>
      </c>
      <c r="B10" s="4">
        <v>1463.78</v>
      </c>
      <c r="C10" s="6">
        <f>+B10/B34</f>
        <v>4.0002363336280938E-3</v>
      </c>
      <c r="F10" s="9"/>
      <c r="G10" s="10"/>
      <c r="H10" s="11"/>
    </row>
    <row r="11" spans="1:8" ht="15.6">
      <c r="A11" s="18" t="s">
        <v>15</v>
      </c>
      <c r="B11" s="4"/>
      <c r="C11" s="6">
        <f>+B11/B34</f>
        <v>0</v>
      </c>
      <c r="F11" s="9"/>
      <c r="G11" s="10"/>
      <c r="H11" s="11"/>
    </row>
    <row r="12" spans="1:8" ht="15.6">
      <c r="A12" s="18" t="s">
        <v>16</v>
      </c>
      <c r="B12" s="4"/>
      <c r="C12" s="6">
        <f>+B12/B34</f>
        <v>0</v>
      </c>
      <c r="F12" s="9"/>
      <c r="G12" s="10"/>
      <c r="H12" s="11"/>
    </row>
    <row r="13" spans="1:8" ht="15.6">
      <c r="A13" s="18" t="s">
        <v>2</v>
      </c>
      <c r="B13" s="4">
        <v>70020.45</v>
      </c>
      <c r="C13" s="6">
        <f>+B13/B34</f>
        <v>0.19135276352115022</v>
      </c>
      <c r="F13" s="9"/>
      <c r="G13" s="10"/>
      <c r="H13" s="11"/>
    </row>
    <row r="14" spans="1:8" ht="15.6">
      <c r="A14" s="18" t="s">
        <v>21</v>
      </c>
      <c r="B14" s="4">
        <v>4375.71</v>
      </c>
      <c r="C14" s="6">
        <f>+B14/B34</f>
        <v>1.1957995140949997E-2</v>
      </c>
      <c r="F14" s="9"/>
      <c r="G14" s="10"/>
      <c r="H14" s="11"/>
    </row>
    <row r="15" spans="1:8" ht="15.6">
      <c r="A15" s="18" t="s">
        <v>18</v>
      </c>
      <c r="B15" s="4"/>
      <c r="C15" s="6">
        <f>+B15/B34</f>
        <v>0</v>
      </c>
      <c r="F15" s="9"/>
      <c r="G15" s="10"/>
      <c r="H15" s="11"/>
    </row>
    <row r="16" spans="1:8" ht="15.6">
      <c r="A16" s="18" t="s">
        <v>5</v>
      </c>
      <c r="B16" s="4">
        <v>15151.43</v>
      </c>
      <c r="C16" s="6">
        <f>+B16/B34</f>
        <v>4.1406017839035039E-2</v>
      </c>
      <c r="F16" s="9"/>
      <c r="G16" s="10"/>
      <c r="H16" s="11"/>
    </row>
    <row r="17" spans="1:8" ht="15.6">
      <c r="A17" s="18" t="s">
        <v>10</v>
      </c>
      <c r="B17" s="4">
        <v>1115</v>
      </c>
      <c r="C17" s="6">
        <f>+B17/B34</f>
        <v>3.0470859773977814E-3</v>
      </c>
      <c r="F17" s="9"/>
      <c r="G17" s="10"/>
      <c r="H17" s="11"/>
    </row>
    <row r="18" spans="1:8" ht="15.6">
      <c r="A18" s="18" t="s">
        <v>45</v>
      </c>
      <c r="B18" s="4"/>
      <c r="C18" s="6">
        <f>+B18/B34</f>
        <v>0</v>
      </c>
      <c r="F18" s="9"/>
      <c r="G18" s="10"/>
      <c r="H18" s="11"/>
    </row>
    <row r="19" spans="1:8" ht="15.6">
      <c r="A19" s="18" t="s">
        <v>8</v>
      </c>
      <c r="B19" s="4">
        <v>20133.830000000002</v>
      </c>
      <c r="C19" s="6">
        <f>+B19/B34</f>
        <v>5.5021983017319087E-2</v>
      </c>
      <c r="F19" s="9"/>
      <c r="G19" s="10"/>
      <c r="H19" s="11"/>
    </row>
    <row r="20" spans="1:8" ht="15.6">
      <c r="A20" s="18" t="s">
        <v>3</v>
      </c>
      <c r="B20" s="4">
        <v>56169.69</v>
      </c>
      <c r="C20" s="6">
        <f>+B20/B34</f>
        <v>0.15350123296303175</v>
      </c>
      <c r="F20" s="9"/>
      <c r="G20" s="10"/>
      <c r="H20" s="11"/>
    </row>
    <row r="21" spans="1:8" ht="15.6">
      <c r="A21" s="18" t="s">
        <v>13</v>
      </c>
      <c r="B21" s="4"/>
      <c r="C21" s="6">
        <f>+B21/B34</f>
        <v>0</v>
      </c>
      <c r="F21" s="9"/>
      <c r="G21" s="10"/>
      <c r="H21" s="11"/>
    </row>
    <row r="22" spans="1:8" ht="15.6">
      <c r="A22" s="18" t="s">
        <v>6</v>
      </c>
      <c r="B22" s="4">
        <v>17338.5</v>
      </c>
      <c r="C22" s="6">
        <f>+B22/B34</f>
        <v>4.7382870151669448E-2</v>
      </c>
      <c r="F22" s="9"/>
      <c r="G22" s="10"/>
      <c r="H22" s="11"/>
    </row>
    <row r="23" spans="1:8" ht="15.6">
      <c r="A23" s="18" t="s">
        <v>44</v>
      </c>
      <c r="B23" s="4"/>
      <c r="C23" s="6">
        <f>+B23/B34</f>
        <v>0</v>
      </c>
      <c r="F23" s="9"/>
      <c r="G23" s="10"/>
      <c r="H23" s="11"/>
    </row>
    <row r="24" spans="1:8" ht="15.6">
      <c r="A24" s="18" t="s">
        <v>17</v>
      </c>
      <c r="B24" s="4"/>
      <c r="C24" s="6">
        <f>+B24/B34</f>
        <v>0</v>
      </c>
      <c r="F24" s="9"/>
      <c r="G24" s="10"/>
      <c r="H24" s="11"/>
    </row>
    <row r="25" spans="1:8" ht="15.6">
      <c r="A25" s="18" t="s">
        <v>22</v>
      </c>
      <c r="B25" s="4"/>
      <c r="C25" s="6">
        <f>+B25/B34</f>
        <v>0</v>
      </c>
      <c r="F25" s="9"/>
      <c r="G25" s="10"/>
      <c r="H25" s="11"/>
    </row>
    <row r="26" spans="1:8" ht="16.2">
      <c r="A26" s="18" t="s">
        <v>7</v>
      </c>
      <c r="B26" s="4">
        <v>41037.5</v>
      </c>
      <c r="C26" s="6">
        <f>+B26/B34</f>
        <v>0.11214779443718516</v>
      </c>
      <c r="F26" s="8"/>
      <c r="G26" s="12"/>
      <c r="H26" s="13"/>
    </row>
    <row r="27" spans="1:8" ht="15.6">
      <c r="A27" s="18" t="s">
        <v>36</v>
      </c>
      <c r="B27" s="4">
        <v>25000</v>
      </c>
      <c r="C27" s="6">
        <f>+B27/B34</f>
        <v>6.8320313394569093E-2</v>
      </c>
    </row>
    <row r="28" spans="1:8" ht="15.6">
      <c r="A28" s="18" t="s">
        <v>11</v>
      </c>
      <c r="B28" s="4">
        <v>5934.98</v>
      </c>
      <c r="C28" s="6">
        <f>+B28/B34</f>
        <v>1.6219187743619985E-2</v>
      </c>
    </row>
    <row r="29" spans="1:8" ht="15.6">
      <c r="A29" s="18" t="s">
        <v>43</v>
      </c>
      <c r="B29" s="4">
        <v>4799.84</v>
      </c>
      <c r="C29" s="6">
        <f>+B29/B34</f>
        <v>1.311706292175154E-2</v>
      </c>
    </row>
    <row r="30" spans="1:8" ht="15.6">
      <c r="A30" s="18" t="s">
        <v>47</v>
      </c>
      <c r="B30" s="4"/>
      <c r="C30" s="6">
        <f>+B30/B34</f>
        <v>0</v>
      </c>
    </row>
    <row r="31" spans="1:8" ht="15.6">
      <c r="A31" s="18" t="s">
        <v>4</v>
      </c>
      <c r="B31" s="4">
        <v>47753.65</v>
      </c>
      <c r="C31" s="6">
        <f>+B31/B34</f>
        <v>0.13050177334938257</v>
      </c>
    </row>
    <row r="32" spans="1:8" ht="15.6">
      <c r="A32" s="18" t="s">
        <v>59</v>
      </c>
      <c r="B32" s="4">
        <v>10821</v>
      </c>
      <c r="C32" s="6">
        <f>+B32/B34</f>
        <v>2.9571764449705287E-2</v>
      </c>
    </row>
    <row r="33" spans="1:3" ht="15.6">
      <c r="A33" s="18" t="s">
        <v>12</v>
      </c>
      <c r="B33" s="4">
        <v>43715.02</v>
      </c>
      <c r="C33" s="6">
        <f>+B33/B34</f>
        <v>0.11946495465799423</v>
      </c>
    </row>
    <row r="34" spans="1:3" ht="16.8" thickBot="1">
      <c r="B34" s="5">
        <f>SUM(B7:B33)</f>
        <v>365923.38000000006</v>
      </c>
      <c r="C34" s="31">
        <f>SUM(C7:C33)</f>
        <v>0.99999999999999978</v>
      </c>
    </row>
    <row r="35" spans="1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topLeftCell="A7" workbookViewId="0">
      <selection activeCell="A7" sqref="A7:A32"/>
    </sheetView>
  </sheetViews>
  <sheetFormatPr defaultRowHeight="13.2"/>
  <cols>
    <col min="1" max="1" width="30.6640625" customWidth="1"/>
    <col min="2" max="2" width="18.6640625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57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18" t="s">
        <v>14</v>
      </c>
      <c r="B7" s="4"/>
      <c r="C7" s="6">
        <f>+B7/B33</f>
        <v>0</v>
      </c>
    </row>
    <row r="8" spans="1:3" ht="15.6">
      <c r="A8" s="18" t="s">
        <v>9</v>
      </c>
      <c r="B8" s="4">
        <v>865</v>
      </c>
      <c r="C8" s="6">
        <f>+B8/B33</f>
        <v>2.9369921804705298E-3</v>
      </c>
    </row>
    <row r="9" spans="1:3" ht="15.6">
      <c r="A9" s="18" t="s">
        <v>35</v>
      </c>
      <c r="B9" s="4"/>
      <c r="C9" s="6">
        <f>+B9/B33</f>
        <v>0</v>
      </c>
    </row>
    <row r="10" spans="1:3" ht="15.6">
      <c r="A10" s="18" t="s">
        <v>33</v>
      </c>
      <c r="B10" s="4">
        <v>2626.28</v>
      </c>
      <c r="C10" s="6">
        <f>+B10/B33</f>
        <v>8.9171836112440974E-3</v>
      </c>
    </row>
    <row r="11" spans="1:3" ht="15.6">
      <c r="A11" s="18" t="s">
        <v>15</v>
      </c>
      <c r="B11" s="4"/>
      <c r="C11" s="6">
        <f>+B11/B33</f>
        <v>0</v>
      </c>
    </row>
    <row r="12" spans="1:3" ht="15.6">
      <c r="A12" s="18" t="s">
        <v>16</v>
      </c>
      <c r="B12" s="4"/>
      <c r="C12" s="6">
        <f>+B12/B33</f>
        <v>0</v>
      </c>
    </row>
    <row r="13" spans="1:3" ht="15.6">
      <c r="A13" s="18" t="s">
        <v>2</v>
      </c>
      <c r="B13" s="4"/>
      <c r="C13" s="6">
        <f>+B13/B33</f>
        <v>0</v>
      </c>
    </row>
    <row r="14" spans="1:3" ht="15.6">
      <c r="A14" s="18" t="s">
        <v>21</v>
      </c>
      <c r="B14" s="4">
        <v>2993.67</v>
      </c>
      <c r="C14" s="6">
        <f>+B14/B33</f>
        <v>1.0164607376773655E-2</v>
      </c>
    </row>
    <row r="15" spans="1:3" ht="15.6">
      <c r="A15" s="18" t="s">
        <v>18</v>
      </c>
      <c r="B15" s="4"/>
      <c r="C15" s="6">
        <f>+B15/B33</f>
        <v>0</v>
      </c>
    </row>
    <row r="16" spans="1:3" ht="15.6">
      <c r="A16" s="18" t="s">
        <v>5</v>
      </c>
      <c r="B16" s="4">
        <v>29610.52</v>
      </c>
      <c r="C16" s="6">
        <f>+B16/B33</f>
        <v>0.10053857306319797</v>
      </c>
    </row>
    <row r="17" spans="1:3" ht="15.6">
      <c r="A17" s="18" t="s">
        <v>10</v>
      </c>
      <c r="B17" s="4">
        <v>750</v>
      </c>
      <c r="C17" s="6">
        <f>+B17/B33</f>
        <v>2.5465250119686674E-3</v>
      </c>
    </row>
    <row r="18" spans="1:3" ht="15.6">
      <c r="A18" s="18" t="s">
        <v>45</v>
      </c>
      <c r="B18" s="4"/>
      <c r="C18" s="6">
        <f>+B18/B33</f>
        <v>0</v>
      </c>
    </row>
    <row r="19" spans="1:3" ht="15.6">
      <c r="A19" s="18" t="s">
        <v>8</v>
      </c>
      <c r="B19" s="4">
        <v>20469.78</v>
      </c>
      <c r="C19" s="6">
        <f>+B19/B33</f>
        <v>6.9502409012661318E-2</v>
      </c>
    </row>
    <row r="20" spans="1:3" ht="15.6">
      <c r="A20" s="18" t="s">
        <v>3</v>
      </c>
      <c r="B20" s="4">
        <v>66819.350000000006</v>
      </c>
      <c r="C20" s="6">
        <f>+B20/B33</f>
        <v>0.22687619474465145</v>
      </c>
    </row>
    <row r="21" spans="1:3" ht="15.6">
      <c r="A21" s="18" t="s">
        <v>13</v>
      </c>
      <c r="B21" s="4">
        <v>3042</v>
      </c>
      <c r="C21" s="6">
        <f>+B21/B33</f>
        <v>1.0328705448544915E-2</v>
      </c>
    </row>
    <row r="22" spans="1:3" ht="15.6">
      <c r="A22" s="18" t="s">
        <v>6</v>
      </c>
      <c r="B22" s="4">
        <v>39914.910000000003</v>
      </c>
      <c r="C22" s="6">
        <f>+B22/B33</f>
        <v>0.13552575555397106</v>
      </c>
    </row>
    <row r="23" spans="1:3" ht="15.6">
      <c r="A23" s="18" t="s">
        <v>44</v>
      </c>
      <c r="B23" s="4"/>
      <c r="C23" s="6">
        <f>+B23/B33</f>
        <v>0</v>
      </c>
    </row>
    <row r="24" spans="1:3" ht="15.6">
      <c r="A24" s="18" t="s">
        <v>17</v>
      </c>
      <c r="B24" s="4">
        <v>10637.15</v>
      </c>
      <c r="C24" s="6">
        <f>+B24/B33</f>
        <v>3.6117024708083346E-2</v>
      </c>
    </row>
    <row r="25" spans="1:3" ht="15.6">
      <c r="A25" s="18" t="s">
        <v>22</v>
      </c>
      <c r="B25" s="4">
        <v>14555.55</v>
      </c>
      <c r="C25" s="6">
        <f>+B25/B33</f>
        <v>4.9421429517280714E-2</v>
      </c>
    </row>
    <row r="26" spans="1:3" ht="15.6">
      <c r="A26" s="18" t="s">
        <v>7</v>
      </c>
      <c r="B26" s="4"/>
      <c r="C26" s="6">
        <f>+B26/B33</f>
        <v>0</v>
      </c>
    </row>
    <row r="27" spans="1:3" ht="15.6">
      <c r="A27" s="18" t="s">
        <v>36</v>
      </c>
      <c r="B27" s="4"/>
      <c r="C27" s="6">
        <f>+B27/B33</f>
        <v>0</v>
      </c>
    </row>
    <row r="28" spans="1:3" ht="15.6">
      <c r="A28" s="18" t="s">
        <v>11</v>
      </c>
      <c r="B28" s="4">
        <v>3774.31</v>
      </c>
      <c r="C28" s="6">
        <f>+B28/B33</f>
        <v>1.2815166423897949E-2</v>
      </c>
    </row>
    <row r="29" spans="1:3" ht="15.6">
      <c r="A29" s="18" t="s">
        <v>43</v>
      </c>
      <c r="B29" s="4">
        <v>11922.26</v>
      </c>
      <c r="C29" s="6">
        <f>+B29/B33</f>
        <v>4.0480444385591424E-2</v>
      </c>
    </row>
    <row r="30" spans="1:3" ht="15.6">
      <c r="A30" s="18" t="s">
        <v>47</v>
      </c>
      <c r="B30" s="4"/>
      <c r="C30" s="6">
        <f>+B30/B33</f>
        <v>0</v>
      </c>
    </row>
    <row r="31" spans="1:3" ht="15.6">
      <c r="A31" s="18" t="s">
        <v>4</v>
      </c>
      <c r="B31" s="4">
        <v>54945.36</v>
      </c>
      <c r="C31" s="6">
        <f>+B31/B33</f>
        <v>0.18655964470883032</v>
      </c>
    </row>
    <row r="32" spans="1:3" ht="15.6">
      <c r="A32" s="18" t="s">
        <v>12</v>
      </c>
      <c r="B32" s="4">
        <v>31592.86</v>
      </c>
      <c r="C32" s="6">
        <f>+B32/B33</f>
        <v>0.10726934425283259</v>
      </c>
    </row>
    <row r="33" spans="1:3" ht="16.8" thickBot="1">
      <c r="B33" s="5">
        <f>SUM(B7:B32)</f>
        <v>294519</v>
      </c>
      <c r="C33" s="30">
        <f>SUM(C7:C32)</f>
        <v>0.99999999999999989</v>
      </c>
    </row>
    <row r="34" spans="1:3" ht="13.8" thickTop="1"/>
    <row r="36" spans="1:3">
      <c r="A36" t="s">
        <v>48</v>
      </c>
    </row>
    <row r="37" spans="1:3">
      <c r="A37" t="s">
        <v>49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June</vt:lpstr>
      <vt:lpstr>May</vt:lpstr>
      <vt:lpstr>April</vt:lpstr>
      <vt:lpstr>March</vt:lpstr>
      <vt:lpstr>Feb</vt:lpstr>
      <vt:lpstr>Jan</vt:lpstr>
      <vt:lpstr>Dec</vt:lpstr>
      <vt:lpstr>Nov</vt:lpstr>
      <vt:lpstr>Oct</vt:lpstr>
      <vt:lpstr>Sept</vt:lpstr>
      <vt:lpstr>Aug</vt:lpstr>
      <vt:lpstr>July</vt:lpstr>
      <vt:lpstr>Sheet1</vt:lpstr>
      <vt:lpstr>Sheet2</vt:lpstr>
    </vt:vector>
  </TitlesOfParts>
  <Company>Todd County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2014-06-05T18:03:30Z</cp:lastPrinted>
  <dcterms:created xsi:type="dcterms:W3CDTF">2011-12-06T19:08:41Z</dcterms:created>
  <dcterms:modified xsi:type="dcterms:W3CDTF">2015-07-08T21:46:36Z</dcterms:modified>
</cp:coreProperties>
</file>