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6490" windowHeight="10785"/>
  </bookViews>
  <sheets>
    <sheet name="REVENUE" sheetId="1" r:id="rId1"/>
    <sheet name="EXPENDITURES" sheetId="2" r:id="rId2"/>
    <sheet name="Sheet3" sheetId="3" r:id="rId3"/>
  </sheets>
  <definedNames>
    <definedName name="_xlnm.Print_Area" localSheetId="1">EXPENDITURES!$A$1:$J$24</definedName>
    <definedName name="_xlnm.Print_Area" localSheetId="0">REVENUE!$A$1:$H$40</definedName>
  </definedNames>
  <calcPr calcId="14562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20" i="2"/>
  <c r="J21" i="2"/>
  <c r="J24" i="2"/>
  <c r="J8" i="2"/>
  <c r="E14" i="1" l="1"/>
  <c r="H14" i="1"/>
  <c r="F21" i="2" l="1"/>
  <c r="H20" i="1" l="1"/>
  <c r="E20" i="1"/>
  <c r="H31" i="1" l="1"/>
  <c r="E31" i="1"/>
  <c r="B24" i="2" l="1"/>
  <c r="C24" i="2"/>
  <c r="D24" i="2"/>
  <c r="E24" i="2"/>
  <c r="H24" i="2"/>
  <c r="F22" i="2"/>
  <c r="F20" i="2"/>
  <c r="F19" i="2"/>
  <c r="F18" i="2"/>
  <c r="F17" i="2"/>
  <c r="F16" i="2"/>
  <c r="F15" i="2"/>
  <c r="F14" i="2"/>
  <c r="F13" i="2"/>
  <c r="F12" i="2"/>
  <c r="F11" i="2"/>
  <c r="F10" i="2"/>
  <c r="F9" i="2"/>
  <c r="I22" i="2"/>
  <c r="I19" i="2"/>
  <c r="I18" i="2"/>
  <c r="I17" i="2"/>
  <c r="I16" i="2"/>
  <c r="I15" i="2"/>
  <c r="I14" i="2"/>
  <c r="I13" i="2"/>
  <c r="I11" i="2"/>
  <c r="I10" i="2"/>
  <c r="I9" i="2"/>
  <c r="G22" i="2"/>
  <c r="G20" i="2"/>
  <c r="G15" i="2"/>
  <c r="G14" i="2"/>
  <c r="G13" i="2"/>
  <c r="G12" i="2"/>
  <c r="G11" i="2"/>
  <c r="G10" i="2"/>
  <c r="G9" i="2"/>
  <c r="G8" i="2"/>
  <c r="I8" i="2"/>
  <c r="F8" i="2"/>
  <c r="F30" i="1"/>
  <c r="F27" i="1"/>
  <c r="F24" i="1"/>
  <c r="F23" i="1"/>
  <c r="F22" i="1"/>
  <c r="F17" i="1"/>
  <c r="F16" i="1"/>
  <c r="F13" i="1"/>
  <c r="F12" i="1"/>
  <c r="F11" i="1"/>
  <c r="F10" i="1"/>
  <c r="F9" i="1"/>
  <c r="B40" i="1"/>
  <c r="C40" i="1"/>
  <c r="D40" i="1"/>
  <c r="G40" i="1"/>
  <c r="F8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3" i="1"/>
  <c r="H12" i="1"/>
  <c r="H11" i="1"/>
  <c r="H10" i="1"/>
  <c r="H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3" i="1"/>
  <c r="E12" i="1"/>
  <c r="E11" i="1"/>
  <c r="E10" i="1"/>
  <c r="E9" i="1"/>
  <c r="F40" i="1" l="1"/>
  <c r="F24" i="2"/>
  <c r="I24" i="2"/>
  <c r="G24" i="2"/>
  <c r="H8" i="1"/>
  <c r="H40" i="1" s="1"/>
  <c r="E8" i="1"/>
  <c r="E40" i="1" s="1"/>
</calcChain>
</file>

<file path=xl/sharedStrings.xml><?xml version="1.0" encoding="utf-8"?>
<sst xmlns="http://schemas.openxmlformats.org/spreadsheetml/2006/main" count="90" uniqueCount="70">
  <si>
    <t>RECEIPTS</t>
  </si>
  <si>
    <t>Description</t>
  </si>
  <si>
    <t>Received</t>
  </si>
  <si>
    <t>This Month</t>
  </si>
  <si>
    <t>Year To</t>
  </si>
  <si>
    <t>Date</t>
  </si>
  <si>
    <t>Budget</t>
  </si>
  <si>
    <t>Available</t>
  </si>
  <si>
    <t xml:space="preserve">Percent </t>
  </si>
  <si>
    <t>Last Year</t>
  </si>
  <si>
    <t>To Date</t>
  </si>
  <si>
    <t>Over/Under</t>
  </si>
  <si>
    <t xml:space="preserve"> </t>
  </si>
  <si>
    <t xml:space="preserve">        GALLATIN COUNTY SCHOOLS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</si>
  <si>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</si>
  <si>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</si>
  <si>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</si>
  <si>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</si>
  <si>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</si>
  <si>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</si>
  <si>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Tuition</t>
  </si>
  <si>
    <t>Interest</t>
  </si>
  <si>
    <t>Building Rental</t>
  </si>
  <si>
    <t>Other Rental</t>
  </si>
  <si>
    <t>Contributions/Donations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</si>
  <si>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</si>
  <si>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</si>
  <si>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</si>
  <si>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</si>
  <si>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</si>
  <si>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</si>
  <si>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</si>
  <si>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</si>
  <si>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On Behalf</t>
  </si>
  <si>
    <t>Bond Principal Proceeds</t>
  </si>
  <si>
    <t>Fund Transfer</t>
  </si>
  <si>
    <t>Indirect Cost Transfer</t>
  </si>
  <si>
    <t>Sale of Buildings</t>
  </si>
  <si>
    <t>Loss Comp-Buildings</t>
  </si>
  <si>
    <t>Sale of Equipment</t>
  </si>
  <si>
    <t>Loss Comp-Equipment</t>
  </si>
  <si>
    <t>TOTALS</t>
  </si>
  <si>
    <t>EXPENDITURES</t>
  </si>
  <si>
    <t>Function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</si>
  <si>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</si>
  <si>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</si>
  <si>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</si>
  <si>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</si>
  <si>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</si>
  <si>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</si>
  <si>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</si>
  <si>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</si>
  <si>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</si>
  <si>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</si>
  <si>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</si>
  <si>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</si>
  <si>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</si>
  <si>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</si>
  <si>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</si>
  <si>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Expended</t>
  </si>
  <si>
    <t>Encumbered</t>
  </si>
  <si>
    <t>Expenses</t>
  </si>
  <si>
    <t>Used</t>
  </si>
  <si>
    <t>Student Medic</t>
  </si>
  <si>
    <t>Reimbursements</t>
  </si>
  <si>
    <t>In Lieu of Tax</t>
  </si>
  <si>
    <t>Revenue in Lieu of Taxes/State</t>
  </si>
  <si>
    <t>FUND 1 FINANCIAL REPORT - DECEMBER 2014</t>
  </si>
  <si>
    <t>Percent Above/</t>
  </si>
  <si>
    <t>Below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</si>
</sst>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0" fontId="5" fillId="0" borderId="0" xfId="0" applyFont="1"/>
    <xf numFmtId="44" fontId="5" fillId="0" borderId="0" xfId="1" applyFont="1"/>
    <xf numFmtId="0" fontId="6" fillId="0" borderId="0" xfId="0" applyFont="1"/>
    <xf numFmtId="44" fontId="6" fillId="0" borderId="0" xfId="1" applyFont="1"/>
    <xf numFmtId="10" fontId="2" fillId="0" borderId="0" xfId="0" applyNumberFormat="1" applyFont="1"/>
    <xf numFmtId="1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5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9" fontId="5" fillId="0" borderId="0" xfId="0" applyNumberFormat="1" applyFont="1"/>
    <xf numFmtId="0" fontId="5" fillId="0" borderId="0" xfId="0" applyFont="1" applyAlignment="1">
      <alignment horizontal="left"/>
    </xf>
    <xf numFmtId="44" fontId="5" fillId="0" borderId="0" xfId="1" applyFont="1" applyAlignment="1">
      <alignment horizontal="left"/>
    </xf>
    <xf numFmtId="44" fontId="7" fillId="0" borderId="0" xfId="1" applyFont="1"/>
    <xf numFmtId="10" fontId="7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6" zoomScaleNormal="100" workbookViewId="0">
      <selection activeCell="H16" sqref="H16"/>
    </sheetView>
  </sheetViews>
  <sheetFormatPr defaultColWidth="23.42578125" defaultRowHeight="21" x14ac:dyDescent="0.35"/>
  <cols>
    <col min="1" max="1" width="38.85546875" style="1" customWidth="1"/>
    <col min="2" max="2" width="24.28515625" style="1" bestFit="1" customWidth="1"/>
    <col min="3" max="5" width="23.42578125" style="1"/>
    <col min="6" max="6" width="14.85546875" style="1" customWidth="1"/>
    <col min="7" max="16384" width="23.42578125" style="1"/>
  </cols>
  <sheetData>
    <row r="1" spans="1:9" x14ac:dyDescent="0.4">
      <c r="D1" s="2" t="s">
        <v>13</v>
      </c>
      <c r="E1" s="3"/>
      <c r="F1" s="4" t="s">
        <v>12</v>
      </c>
    </row>
    <row r="2" spans="1:9" x14ac:dyDescent="0.4">
      <c r="C2" s="5" t="s">
        <v>12</v>
      </c>
      <c r="D2" s="5" t="s">
        <v>67</v>
      </c>
      <c r="E2" s="5"/>
      <c r="F2" s="4"/>
      <c r="G2" s="5"/>
    </row>
    <row r="4" spans="1:9" x14ac:dyDescent="0.4">
      <c r="A4" s="6" t="s">
        <v>0</v>
      </c>
      <c r="B4" s="6"/>
      <c r="C4" s="6"/>
      <c r="D4" s="6"/>
      <c r="E4" s="6"/>
      <c r="F4" s="6"/>
      <c r="G4" s="6"/>
      <c r="H4" s="6"/>
    </row>
    <row r="5" spans="1:9" x14ac:dyDescent="0.35">
      <c r="A5" s="6"/>
      <c r="B5" s="6" t="s">
        <v>2</v>
      </c>
      <c r="C5" s="6" t="s">
        <v>4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11</v>
      </c>
      <c r="I5" s="17"/>
    </row>
    <row r="6" spans="1:9" x14ac:dyDescent="0.35">
      <c r="A6" s="6" t="s">
        <v>1</v>
      </c>
      <c r="B6" s="6" t="s">
        <v>3</v>
      </c>
      <c r="C6" s="6" t="s">
        <v>5</v>
      </c>
      <c r="D6" s="6"/>
      <c r="E6" s="6" t="s">
        <v>6</v>
      </c>
      <c r="F6" s="6" t="s">
        <v>2</v>
      </c>
      <c r="G6" s="6" t="s">
        <v>10</v>
      </c>
      <c r="H6" s="6" t="s">
        <v>9</v>
      </c>
      <c r="I6" s="17"/>
    </row>
    <row r="8" spans="1:9" x14ac:dyDescent="0.4">
      <c r="A8" s="1" t="s">
        <v>14</v>
      </c>
      <c r="B8" s="7">
        <v>0</v>
      </c>
      <c r="C8" s="7">
        <v>1862695.64</v>
      </c>
      <c r="D8" s="7">
        <v>1862695.64</v>
      </c>
      <c r="E8" s="7">
        <f>D8-C8</f>
        <v>0</v>
      </c>
      <c r="F8" s="8">
        <f>C8/D8</f>
        <v>1</v>
      </c>
      <c r="G8" s="7">
        <v>2380493.2400000002</v>
      </c>
      <c r="H8" s="7">
        <f>C8-G8</f>
        <v>-517797.60000000033</v>
      </c>
      <c r="I8" s="16"/>
    </row>
    <row r="9" spans="1:9" x14ac:dyDescent="0.4">
      <c r="A9" s="9" t="s">
        <v>15</v>
      </c>
      <c r="B9" s="7">
        <v>-795267.94</v>
      </c>
      <c r="C9" s="7">
        <v>1760567.99</v>
      </c>
      <c r="D9" s="7">
        <v>2604464</v>
      </c>
      <c r="E9" s="7">
        <f t="shared" ref="E9:E38" si="0">D9-C9</f>
        <v>843896.01</v>
      </c>
      <c r="F9" s="8">
        <f t="shared" ref="F9:F30" si="1">C9/D9</f>
        <v>0.67598092736163751</v>
      </c>
      <c r="G9" s="7">
        <v>1705837.83</v>
      </c>
      <c r="H9" s="7">
        <f t="shared" ref="H9:H38" si="2">C9-G9</f>
        <v>54730.159999999916</v>
      </c>
      <c r="I9" s="16"/>
    </row>
    <row r="10" spans="1:9" x14ac:dyDescent="0.4">
      <c r="A10" s="1" t="s">
        <v>16</v>
      </c>
      <c r="B10" s="7">
        <v>31.97</v>
      </c>
      <c r="C10" s="7">
        <v>4313.76</v>
      </c>
      <c r="D10" s="7">
        <v>25000</v>
      </c>
      <c r="E10" s="7">
        <f t="shared" si="0"/>
        <v>20686.239999999998</v>
      </c>
      <c r="F10" s="8">
        <f t="shared" si="1"/>
        <v>0.17255040000000002</v>
      </c>
      <c r="G10" s="7">
        <v>40202.94</v>
      </c>
      <c r="H10" s="7">
        <f t="shared" si="2"/>
        <v>-35889.18</v>
      </c>
      <c r="I10" s="16"/>
    </row>
    <row r="11" spans="1:9" x14ac:dyDescent="0.4">
      <c r="A11" s="1" t="s">
        <v>17</v>
      </c>
      <c r="B11" s="7">
        <v>11390.26</v>
      </c>
      <c r="C11" s="7">
        <v>88382.57</v>
      </c>
      <c r="D11" s="7">
        <v>269335</v>
      </c>
      <c r="E11" s="7">
        <f t="shared" si="0"/>
        <v>180952.43</v>
      </c>
      <c r="F11" s="8">
        <f t="shared" si="1"/>
        <v>0.32815107579779829</v>
      </c>
      <c r="G11" s="7">
        <v>85963.09</v>
      </c>
      <c r="H11" s="7">
        <f t="shared" si="2"/>
        <v>2419.4800000000105</v>
      </c>
      <c r="I11" s="16"/>
    </row>
    <row r="12" spans="1:9" x14ac:dyDescent="0.4">
      <c r="A12" s="1" t="s">
        <v>18</v>
      </c>
      <c r="B12" s="7">
        <v>0</v>
      </c>
      <c r="C12" s="7">
        <v>428316.6</v>
      </c>
      <c r="D12" s="7">
        <v>1250000</v>
      </c>
      <c r="E12" s="7">
        <f t="shared" si="0"/>
        <v>821683.4</v>
      </c>
      <c r="F12" s="8">
        <f t="shared" si="1"/>
        <v>0.34265328</v>
      </c>
      <c r="G12" s="7">
        <v>499735.39</v>
      </c>
      <c r="H12" s="7">
        <f t="shared" si="2"/>
        <v>-71418.790000000037</v>
      </c>
      <c r="I12" s="16"/>
    </row>
    <row r="13" spans="1:9" x14ac:dyDescent="0.4">
      <c r="A13" s="1" t="s">
        <v>19</v>
      </c>
      <c r="B13" s="7">
        <v>0</v>
      </c>
      <c r="C13" s="7">
        <v>19960.07</v>
      </c>
      <c r="D13" s="7">
        <v>10000</v>
      </c>
      <c r="E13" s="7">
        <f t="shared" si="0"/>
        <v>-9960.07</v>
      </c>
      <c r="F13" s="8">
        <f t="shared" si="1"/>
        <v>1.9960069999999999</v>
      </c>
      <c r="G13" s="7">
        <v>1877.04</v>
      </c>
      <c r="H13" s="7">
        <f t="shared" si="2"/>
        <v>18083.03</v>
      </c>
      <c r="I13" s="16"/>
    </row>
    <row r="14" spans="1:9" x14ac:dyDescent="0.4">
      <c r="A14" s="1" t="s">
        <v>65</v>
      </c>
      <c r="B14" s="7">
        <v>0</v>
      </c>
      <c r="C14" s="7">
        <v>-17500</v>
      </c>
      <c r="D14" s="7">
        <v>0</v>
      </c>
      <c r="E14" s="7">
        <f t="shared" si="0"/>
        <v>17500</v>
      </c>
      <c r="F14" s="8">
        <v>0</v>
      </c>
      <c r="G14" s="7">
        <v>0</v>
      </c>
      <c r="H14" s="7">
        <f t="shared" ref="H14" si="3">C14-G14</f>
        <v>-17500</v>
      </c>
      <c r="I14" s="16"/>
    </row>
    <row r="15" spans="1:9" x14ac:dyDescent="0.4">
      <c r="A15" s="1" t="s">
        <v>20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9" x14ac:dyDescent="0.4">
      <c r="A16" s="1" t="s">
        <v>21</v>
      </c>
      <c r="B16" s="7">
        <v>476.25</v>
      </c>
      <c r="C16" s="7">
        <v>1600.13</v>
      </c>
      <c r="D16" s="7">
        <v>3500</v>
      </c>
      <c r="E16" s="7">
        <f t="shared" si="0"/>
        <v>1899.87</v>
      </c>
      <c r="F16" s="8">
        <f t="shared" si="1"/>
        <v>0.45718000000000003</v>
      </c>
      <c r="G16" s="7">
        <v>1922.73</v>
      </c>
      <c r="H16" s="7">
        <f t="shared" si="2"/>
        <v>-322.59999999999991</v>
      </c>
      <c r="I16" s="16"/>
    </row>
    <row r="17" spans="1:9" x14ac:dyDescent="0.4">
      <c r="A17" s="1" t="s">
        <v>22</v>
      </c>
      <c r="B17" s="7">
        <v>0</v>
      </c>
      <c r="C17" s="7">
        <v>13159.63</v>
      </c>
      <c r="D17" s="7">
        <v>14826.3</v>
      </c>
      <c r="E17" s="7">
        <f t="shared" si="0"/>
        <v>1666.67</v>
      </c>
      <c r="F17" s="8">
        <f t="shared" si="1"/>
        <v>0.88758692323775989</v>
      </c>
      <c r="G17" s="7">
        <v>13159.63</v>
      </c>
      <c r="H17" s="7">
        <f t="shared" si="2"/>
        <v>0</v>
      </c>
      <c r="I17" s="16"/>
    </row>
    <row r="18" spans="1:9" x14ac:dyDescent="0.4">
      <c r="A18" s="1" t="s">
        <v>23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  <c r="I18" s="16"/>
    </row>
    <row r="19" spans="1:9" x14ac:dyDescent="0.4">
      <c r="A19" s="1" t="s">
        <v>24</v>
      </c>
      <c r="B19" s="7">
        <v>0</v>
      </c>
      <c r="C19" s="7">
        <v>700</v>
      </c>
      <c r="D19" s="7">
        <v>0</v>
      </c>
      <c r="E19" s="7">
        <f t="shared" si="0"/>
        <v>-700</v>
      </c>
      <c r="F19" s="8">
        <v>0</v>
      </c>
      <c r="G19" s="7">
        <v>0</v>
      </c>
      <c r="H19" s="7">
        <f t="shared" si="2"/>
        <v>700</v>
      </c>
      <c r="I19" s="16"/>
    </row>
    <row r="20" spans="1:9" x14ac:dyDescent="0.4">
      <c r="A20" s="1" t="s">
        <v>64</v>
      </c>
      <c r="B20" s="7">
        <v>21</v>
      </c>
      <c r="C20" s="7">
        <v>21</v>
      </c>
      <c r="D20" s="7">
        <v>0</v>
      </c>
      <c r="E20" s="7">
        <f t="shared" ref="E20" si="4">D20-C20</f>
        <v>-21</v>
      </c>
      <c r="F20" s="8">
        <v>0</v>
      </c>
      <c r="G20" s="7">
        <v>0</v>
      </c>
      <c r="H20" s="7">
        <f t="shared" ref="H20" si="5">C20-G20</f>
        <v>21</v>
      </c>
      <c r="I20" s="16"/>
    </row>
    <row r="21" spans="1:9" x14ac:dyDescent="0.4">
      <c r="A21" s="1" t="s">
        <v>25</v>
      </c>
      <c r="B21" s="7">
        <v>3753.36</v>
      </c>
      <c r="C21" s="7">
        <v>3826.98</v>
      </c>
      <c r="D21" s="7">
        <v>0</v>
      </c>
      <c r="E21" s="7">
        <f t="shared" si="0"/>
        <v>-3826.98</v>
      </c>
      <c r="F21" s="8">
        <v>0</v>
      </c>
      <c r="G21" s="7">
        <v>33515.83</v>
      </c>
      <c r="H21" s="7">
        <f t="shared" si="2"/>
        <v>-29688.850000000002</v>
      </c>
      <c r="I21" s="16"/>
    </row>
    <row r="22" spans="1:9" x14ac:dyDescent="0.4">
      <c r="A22" s="1" t="s">
        <v>26</v>
      </c>
      <c r="B22" s="7">
        <v>0</v>
      </c>
      <c r="C22" s="7">
        <v>20914.96</v>
      </c>
      <c r="D22" s="7">
        <v>2000</v>
      </c>
      <c r="E22" s="7">
        <f t="shared" si="0"/>
        <v>-18914.96</v>
      </c>
      <c r="F22" s="8">
        <f t="shared" si="1"/>
        <v>10.45748</v>
      </c>
      <c r="G22" s="7">
        <v>18226.400000000001</v>
      </c>
      <c r="H22" s="7">
        <f t="shared" si="2"/>
        <v>2688.5599999999977</v>
      </c>
      <c r="I22" s="16"/>
    </row>
    <row r="23" spans="1:9" x14ac:dyDescent="0.4">
      <c r="A23" s="1" t="s">
        <v>27</v>
      </c>
      <c r="B23" s="7">
        <v>537808</v>
      </c>
      <c r="C23" s="7">
        <v>3222342</v>
      </c>
      <c r="D23" s="7">
        <v>6394749</v>
      </c>
      <c r="E23" s="7">
        <f t="shared" si="0"/>
        <v>3172407</v>
      </c>
      <c r="F23" s="8">
        <f t="shared" si="1"/>
        <v>0.5039043752929161</v>
      </c>
      <c r="G23" s="7">
        <v>3128100</v>
      </c>
      <c r="H23" s="7">
        <f t="shared" si="2"/>
        <v>94242</v>
      </c>
      <c r="I23" s="16"/>
    </row>
    <row r="24" spans="1:9" x14ac:dyDescent="0.4">
      <c r="A24" s="1" t="s">
        <v>28</v>
      </c>
      <c r="B24" s="7">
        <v>0</v>
      </c>
      <c r="C24" s="7">
        <v>0</v>
      </c>
      <c r="D24" s="7">
        <v>21000</v>
      </c>
      <c r="E24" s="7">
        <f t="shared" si="0"/>
        <v>21000</v>
      </c>
      <c r="F24" s="8">
        <f t="shared" si="1"/>
        <v>0</v>
      </c>
      <c r="G24" s="7">
        <v>0</v>
      </c>
      <c r="H24" s="7">
        <f t="shared" si="2"/>
        <v>0</v>
      </c>
    </row>
    <row r="25" spans="1:9" x14ac:dyDescent="0.4">
      <c r="A25" s="1" t="s">
        <v>29</v>
      </c>
      <c r="B25" s="7">
        <v>0</v>
      </c>
      <c r="C25" s="7">
        <v>0</v>
      </c>
      <c r="D25" s="7">
        <v>0</v>
      </c>
      <c r="E25" s="7">
        <f t="shared" si="0"/>
        <v>0</v>
      </c>
      <c r="F25" s="8">
        <v>0</v>
      </c>
      <c r="G25" s="7">
        <v>0</v>
      </c>
      <c r="H25" s="7">
        <f t="shared" si="2"/>
        <v>0</v>
      </c>
    </row>
    <row r="26" spans="1:9" x14ac:dyDescent="0.4">
      <c r="A26" s="1" t="s">
        <v>30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9" x14ac:dyDescent="0.4">
      <c r="A27" s="1" t="s">
        <v>31</v>
      </c>
      <c r="B27" s="7">
        <v>0</v>
      </c>
      <c r="C27" s="7">
        <v>0</v>
      </c>
      <c r="D27" s="7">
        <v>15000</v>
      </c>
      <c r="E27" s="7">
        <f t="shared" si="0"/>
        <v>15000</v>
      </c>
      <c r="F27" s="8">
        <f t="shared" si="1"/>
        <v>0</v>
      </c>
      <c r="G27" s="7">
        <v>0</v>
      </c>
      <c r="H27" s="7">
        <f t="shared" si="2"/>
        <v>0</v>
      </c>
    </row>
    <row r="28" spans="1:9" x14ac:dyDescent="0.4">
      <c r="A28" s="1" t="s">
        <v>32</v>
      </c>
      <c r="B28" s="7">
        <v>0</v>
      </c>
      <c r="C28" s="7">
        <v>0</v>
      </c>
      <c r="D28" s="7">
        <v>10000</v>
      </c>
      <c r="E28" s="7">
        <f t="shared" si="0"/>
        <v>10000</v>
      </c>
      <c r="F28" s="8">
        <v>0</v>
      </c>
      <c r="G28" s="7"/>
      <c r="H28" s="7">
        <f t="shared" si="2"/>
        <v>0</v>
      </c>
    </row>
    <row r="29" spans="1:9" x14ac:dyDescent="0.4">
      <c r="A29" s="1" t="s">
        <v>66</v>
      </c>
      <c r="B29" s="7">
        <v>2356.54</v>
      </c>
      <c r="C29" s="7">
        <v>2356.54</v>
      </c>
      <c r="D29" s="7">
        <v>8600</v>
      </c>
      <c r="E29" s="7">
        <f t="shared" si="0"/>
        <v>6243.46</v>
      </c>
      <c r="F29" s="8">
        <v>0</v>
      </c>
      <c r="G29" s="7">
        <v>8559.86</v>
      </c>
      <c r="H29" s="7">
        <f t="shared" si="2"/>
        <v>-6203.3200000000006</v>
      </c>
      <c r="I29" s="16"/>
    </row>
    <row r="30" spans="1:9" x14ac:dyDescent="0.4">
      <c r="A30" s="1" t="s">
        <v>33</v>
      </c>
      <c r="B30" s="7">
        <v>0</v>
      </c>
      <c r="C30" s="7">
        <v>2522.35</v>
      </c>
      <c r="D30" s="7">
        <v>2280179.04</v>
      </c>
      <c r="E30" s="7">
        <f t="shared" si="0"/>
        <v>2277656.69</v>
      </c>
      <c r="F30" s="8">
        <f t="shared" si="1"/>
        <v>1.1062069932894392E-3</v>
      </c>
      <c r="G30" s="7">
        <v>0</v>
      </c>
      <c r="H30" s="7">
        <f t="shared" si="2"/>
        <v>2522.35</v>
      </c>
      <c r="I30" s="16"/>
    </row>
    <row r="31" spans="1:9" x14ac:dyDescent="0.4">
      <c r="A31" s="1" t="s">
        <v>63</v>
      </c>
      <c r="B31" s="7">
        <v>0</v>
      </c>
      <c r="C31" s="7">
        <v>11186.05</v>
      </c>
      <c r="D31" s="7">
        <v>0</v>
      </c>
      <c r="E31" s="7">
        <f t="shared" ref="E31" si="6">D31-C31</f>
        <v>-11186.05</v>
      </c>
      <c r="F31" s="8">
        <v>0</v>
      </c>
      <c r="G31" s="7">
        <v>0</v>
      </c>
      <c r="H31" s="7">
        <f t="shared" ref="H31" si="7">C31-G31</f>
        <v>11186.05</v>
      </c>
      <c r="I31" s="16"/>
    </row>
    <row r="32" spans="1:9" x14ac:dyDescent="0.4">
      <c r="A32" s="1" t="s">
        <v>34</v>
      </c>
      <c r="B32" s="7">
        <v>0</v>
      </c>
      <c r="C32" s="7">
        <v>0</v>
      </c>
      <c r="D32" s="7">
        <v>0</v>
      </c>
      <c r="E32" s="7">
        <f t="shared" si="0"/>
        <v>0</v>
      </c>
      <c r="F32" s="8">
        <v>0</v>
      </c>
      <c r="G32" s="7">
        <v>0</v>
      </c>
      <c r="H32" s="7">
        <f t="shared" si="2"/>
        <v>0</v>
      </c>
    </row>
    <row r="33" spans="1:9" x14ac:dyDescent="0.4">
      <c r="A33" s="1" t="s">
        <v>35</v>
      </c>
      <c r="B33" s="7">
        <v>0</v>
      </c>
      <c r="C33" s="7">
        <v>0</v>
      </c>
      <c r="D33" s="7">
        <v>176286</v>
      </c>
      <c r="E33" s="7">
        <f t="shared" si="0"/>
        <v>176286</v>
      </c>
      <c r="F33" s="8">
        <v>0</v>
      </c>
      <c r="G33" s="7">
        <v>0</v>
      </c>
      <c r="H33" s="7">
        <f t="shared" si="2"/>
        <v>0</v>
      </c>
    </row>
    <row r="34" spans="1:9" x14ac:dyDescent="0.4">
      <c r="A34" s="1" t="s">
        <v>36</v>
      </c>
      <c r="B34" s="7">
        <v>0</v>
      </c>
      <c r="C34" s="7">
        <v>0</v>
      </c>
      <c r="D34" s="7">
        <v>0</v>
      </c>
      <c r="E34" s="7">
        <f t="shared" si="0"/>
        <v>0</v>
      </c>
      <c r="F34" s="8">
        <v>0</v>
      </c>
      <c r="G34" s="7">
        <v>0</v>
      </c>
      <c r="H34" s="7">
        <f t="shared" si="2"/>
        <v>0</v>
      </c>
    </row>
    <row r="35" spans="1:9" x14ac:dyDescent="0.4">
      <c r="A35" s="1" t="s">
        <v>37</v>
      </c>
      <c r="B35" s="7">
        <v>0</v>
      </c>
      <c r="C35" s="7">
        <v>0</v>
      </c>
      <c r="D35" s="7">
        <v>0</v>
      </c>
      <c r="E35" s="7">
        <f t="shared" si="0"/>
        <v>0</v>
      </c>
      <c r="F35" s="8">
        <v>0</v>
      </c>
      <c r="G35" s="7">
        <v>0</v>
      </c>
      <c r="H35" s="7">
        <f t="shared" si="2"/>
        <v>0</v>
      </c>
    </row>
    <row r="36" spans="1:9" x14ac:dyDescent="0.4">
      <c r="A36" s="1" t="s">
        <v>38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0</v>
      </c>
      <c r="H36" s="7">
        <f t="shared" si="2"/>
        <v>0</v>
      </c>
    </row>
    <row r="37" spans="1:9" x14ac:dyDescent="0.4">
      <c r="A37" s="1" t="s">
        <v>39</v>
      </c>
      <c r="B37" s="7">
        <v>181.35</v>
      </c>
      <c r="C37" s="7">
        <v>181.35</v>
      </c>
      <c r="D37" s="7">
        <v>0</v>
      </c>
      <c r="E37" s="7">
        <f t="shared" si="0"/>
        <v>-181.35</v>
      </c>
      <c r="F37" s="8">
        <v>0</v>
      </c>
      <c r="G37" s="7">
        <v>0</v>
      </c>
      <c r="H37" s="7">
        <f t="shared" si="2"/>
        <v>181.35</v>
      </c>
      <c r="I37" s="16"/>
    </row>
    <row r="38" spans="1:9" x14ac:dyDescent="0.4">
      <c r="A38" s="1" t="s">
        <v>40</v>
      </c>
      <c r="B38" s="7">
        <v>0</v>
      </c>
      <c r="C38" s="7">
        <v>85472.93</v>
      </c>
      <c r="D38" s="7">
        <v>0</v>
      </c>
      <c r="E38" s="7">
        <f t="shared" si="0"/>
        <v>-85472.93</v>
      </c>
      <c r="F38" s="8">
        <v>0</v>
      </c>
      <c r="G38" s="7">
        <v>0</v>
      </c>
      <c r="H38" s="7">
        <f t="shared" si="2"/>
        <v>85472.93</v>
      </c>
      <c r="I38" s="16"/>
    </row>
    <row r="39" spans="1:9" x14ac:dyDescent="0.35">
      <c r="B39" s="7"/>
      <c r="C39" s="7"/>
      <c r="D39" s="7"/>
      <c r="E39" s="7"/>
      <c r="F39" s="8"/>
      <c r="G39" s="7"/>
      <c r="H39" s="7"/>
    </row>
    <row r="40" spans="1:9" x14ac:dyDescent="0.35">
      <c r="A40" s="5" t="s">
        <v>41</v>
      </c>
      <c r="B40" s="10">
        <f>SUM(B8:B39)</f>
        <v>-239249.20999999996</v>
      </c>
      <c r="C40" s="10">
        <f>SUM(C8:C39)</f>
        <v>7511020.549999998</v>
      </c>
      <c r="D40" s="10">
        <f>SUM(D8:D39)</f>
        <v>14947634.98</v>
      </c>
      <c r="E40" s="10">
        <f>SUM(E8:E39)</f>
        <v>7436614.4300000006</v>
      </c>
      <c r="F40" s="11">
        <f>C40/D40</f>
        <v>0.50248889272783126</v>
      </c>
      <c r="G40" s="10">
        <f>SUM(G8:G39)</f>
        <v>7917593.9800000014</v>
      </c>
      <c r="H40" s="10">
        <f>SUM(H8:H39)</f>
        <v>-406573.43000000034</v>
      </c>
      <c r="I40" s="16"/>
    </row>
    <row r="41" spans="1:9" x14ac:dyDescent="0.35">
      <c r="H41" s="7"/>
    </row>
  </sheetData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sqref="A1:J24"/>
    </sheetView>
  </sheetViews>
  <sheetFormatPr defaultColWidth="32" defaultRowHeight="18.75" x14ac:dyDescent="0.3"/>
  <cols>
    <col min="1" max="2" width="32" style="12"/>
    <col min="3" max="3" width="23.5703125" style="12" customWidth="1"/>
    <col min="4" max="4" width="19.5703125" style="12" customWidth="1"/>
    <col min="5" max="5" width="26.28515625" style="12" customWidth="1"/>
    <col min="6" max="6" width="19.7109375" style="12" bestFit="1" customWidth="1"/>
    <col min="7" max="7" width="11.28515625" style="12" bestFit="1" customWidth="1"/>
    <col min="8" max="8" width="19.7109375" style="12" bestFit="1" customWidth="1"/>
    <col min="9" max="9" width="17.5703125" style="12" bestFit="1" customWidth="1"/>
    <col min="10" max="10" width="21.28515625" style="21" bestFit="1" customWidth="1"/>
    <col min="11" max="16384" width="32" style="12"/>
  </cols>
  <sheetData>
    <row r="1" spans="1:10" x14ac:dyDescent="0.3">
      <c r="E1" s="18" t="s">
        <v>13</v>
      </c>
      <c r="F1" s="19"/>
      <c r="G1" s="20" t="s">
        <v>12</v>
      </c>
    </row>
    <row r="2" spans="1:10" x14ac:dyDescent="0.3">
      <c r="D2" s="22" t="s">
        <v>12</v>
      </c>
      <c r="E2" s="22" t="s">
        <v>67</v>
      </c>
      <c r="F2" s="22"/>
      <c r="G2" s="20"/>
      <c r="H2" s="22"/>
    </row>
    <row r="4" spans="1:10" x14ac:dyDescent="0.3">
      <c r="A4" s="23" t="s">
        <v>42</v>
      </c>
      <c r="B4" s="23"/>
      <c r="C4" s="23"/>
      <c r="D4" s="23"/>
      <c r="E4" s="23"/>
      <c r="F4" s="23"/>
      <c r="G4" s="23"/>
      <c r="H4" s="23"/>
      <c r="I4" s="23"/>
    </row>
    <row r="5" spans="1:10" x14ac:dyDescent="0.3">
      <c r="A5" s="23"/>
      <c r="B5" s="23" t="s">
        <v>60</v>
      </c>
      <c r="C5" s="23" t="s">
        <v>59</v>
      </c>
      <c r="D5" s="23" t="s">
        <v>4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11</v>
      </c>
      <c r="J5" s="24" t="s">
        <v>68</v>
      </c>
    </row>
    <row r="6" spans="1:10" x14ac:dyDescent="0.3">
      <c r="A6" s="23" t="s">
        <v>43</v>
      </c>
      <c r="B6" s="23" t="s">
        <v>61</v>
      </c>
      <c r="C6" s="23" t="s">
        <v>3</v>
      </c>
      <c r="D6" s="23" t="s">
        <v>5</v>
      </c>
      <c r="E6" s="23"/>
      <c r="F6" s="23" t="s">
        <v>6</v>
      </c>
      <c r="G6" s="23" t="s">
        <v>62</v>
      </c>
      <c r="H6" s="23" t="s">
        <v>10</v>
      </c>
      <c r="I6" s="23" t="s">
        <v>9</v>
      </c>
      <c r="J6" s="24" t="s">
        <v>69</v>
      </c>
    </row>
    <row r="8" spans="1:10" x14ac:dyDescent="0.3">
      <c r="A8" s="12" t="s">
        <v>44</v>
      </c>
      <c r="B8" s="13">
        <v>246421.48</v>
      </c>
      <c r="C8" s="13">
        <v>681527.62</v>
      </c>
      <c r="D8" s="13">
        <v>2513151.96</v>
      </c>
      <c r="E8" s="13">
        <v>7322218.0899999999</v>
      </c>
      <c r="F8" s="13">
        <f>E8-D8-B8</f>
        <v>4562644.6499999994</v>
      </c>
      <c r="G8" s="25">
        <f>(B8+D8)/E8</f>
        <v>0.37687670676850871</v>
      </c>
      <c r="H8" s="13">
        <v>2403358.9300000002</v>
      </c>
      <c r="I8" s="13">
        <f>D8-H8</f>
        <v>109793.0299999998</v>
      </c>
      <c r="J8" s="21">
        <f>+I8/H8</f>
        <v>4.5683159776721237E-2</v>
      </c>
    </row>
    <row r="9" spans="1:10" x14ac:dyDescent="0.3">
      <c r="A9" s="26" t="s">
        <v>45</v>
      </c>
      <c r="B9" s="27">
        <v>807.72</v>
      </c>
      <c r="C9" s="13">
        <v>66490.94</v>
      </c>
      <c r="D9" s="13">
        <v>291209.43</v>
      </c>
      <c r="E9" s="13">
        <v>723539.02</v>
      </c>
      <c r="F9" s="13">
        <f t="shared" ref="F9:F22" si="0">E9-D9-B9</f>
        <v>431521.87000000005</v>
      </c>
      <c r="G9" s="25">
        <f t="shared" ref="G9:G22" si="1">(B9+D9)/E9</f>
        <v>0.40359557940634627</v>
      </c>
      <c r="H9" s="13">
        <v>268446.39</v>
      </c>
      <c r="I9" s="13">
        <f t="shared" ref="I9:I22" si="2">D9-H9</f>
        <v>22763.039999999979</v>
      </c>
      <c r="J9" s="21">
        <f t="shared" ref="J9:J24" si="3">+I9/H9</f>
        <v>8.4795478158599849E-2</v>
      </c>
    </row>
    <row r="10" spans="1:10" x14ac:dyDescent="0.3">
      <c r="A10" s="12" t="s">
        <v>46</v>
      </c>
      <c r="B10" s="13">
        <v>10877.16</v>
      </c>
      <c r="C10" s="13">
        <v>50119.83</v>
      </c>
      <c r="D10" s="13">
        <v>188840.13</v>
      </c>
      <c r="E10" s="13">
        <v>534964.34</v>
      </c>
      <c r="F10" s="13">
        <f t="shared" si="0"/>
        <v>335247.05</v>
      </c>
      <c r="G10" s="25">
        <f t="shared" si="1"/>
        <v>0.37332822969097346</v>
      </c>
      <c r="H10" s="13">
        <v>178024.24</v>
      </c>
      <c r="I10" s="13">
        <f t="shared" si="2"/>
        <v>10815.890000000014</v>
      </c>
      <c r="J10" s="21">
        <f t="shared" si="3"/>
        <v>6.0755153343162789E-2</v>
      </c>
    </row>
    <row r="11" spans="1:10" x14ac:dyDescent="0.3">
      <c r="A11" s="12" t="s">
        <v>47</v>
      </c>
      <c r="B11" s="13">
        <v>57135.95</v>
      </c>
      <c r="C11" s="13">
        <v>59104.63</v>
      </c>
      <c r="D11" s="13">
        <v>377114.76</v>
      </c>
      <c r="E11" s="13">
        <v>753472.27</v>
      </c>
      <c r="F11" s="13">
        <f t="shared" si="0"/>
        <v>319221.56</v>
      </c>
      <c r="G11" s="25">
        <f t="shared" si="1"/>
        <v>0.5763327029938341</v>
      </c>
      <c r="H11" s="13">
        <v>329763.49</v>
      </c>
      <c r="I11" s="13">
        <f t="shared" si="2"/>
        <v>47351.270000000019</v>
      </c>
      <c r="J11" s="21">
        <f t="shared" si="3"/>
        <v>0.14359160864048356</v>
      </c>
    </row>
    <row r="12" spans="1:10" x14ac:dyDescent="0.3">
      <c r="A12" s="12" t="s">
        <v>48</v>
      </c>
      <c r="B12" s="13">
        <v>3602.57</v>
      </c>
      <c r="C12" s="13">
        <v>92552.39</v>
      </c>
      <c r="D12" s="13">
        <v>391650.14</v>
      </c>
      <c r="E12" s="13">
        <v>1009845.06</v>
      </c>
      <c r="F12" s="13">
        <f t="shared" si="0"/>
        <v>614592.35000000009</v>
      </c>
      <c r="G12" s="25">
        <f t="shared" si="1"/>
        <v>0.39139935981862406</v>
      </c>
      <c r="H12" s="13">
        <v>416723.31</v>
      </c>
      <c r="I12" s="13">
        <v>139941.41</v>
      </c>
      <c r="J12" s="21">
        <f t="shared" si="3"/>
        <v>0.33581373213799826</v>
      </c>
    </row>
    <row r="13" spans="1:10" x14ac:dyDescent="0.3">
      <c r="A13" s="12" t="s">
        <v>49</v>
      </c>
      <c r="B13" s="13">
        <v>21411.71</v>
      </c>
      <c r="C13" s="13">
        <v>52895.43</v>
      </c>
      <c r="D13" s="13">
        <v>333145.09000000003</v>
      </c>
      <c r="E13" s="13">
        <v>941806.31</v>
      </c>
      <c r="F13" s="13">
        <f t="shared" si="0"/>
        <v>587249.51</v>
      </c>
      <c r="G13" s="25">
        <f t="shared" si="1"/>
        <v>0.37646466819700969</v>
      </c>
      <c r="H13" s="13">
        <v>351151.23</v>
      </c>
      <c r="I13" s="13">
        <f t="shared" si="2"/>
        <v>-18006.139999999956</v>
      </c>
      <c r="J13" s="21">
        <f t="shared" si="3"/>
        <v>-5.1277451028720465E-2</v>
      </c>
    </row>
    <row r="14" spans="1:10" x14ac:dyDescent="0.3">
      <c r="A14" s="12" t="s">
        <v>50</v>
      </c>
      <c r="B14" s="13">
        <v>149466.45000000001</v>
      </c>
      <c r="C14" s="13">
        <v>118228.7</v>
      </c>
      <c r="D14" s="13">
        <v>665231.80000000005</v>
      </c>
      <c r="E14" s="13">
        <v>1461164.8</v>
      </c>
      <c r="F14" s="13">
        <f t="shared" si="0"/>
        <v>646466.55000000005</v>
      </c>
      <c r="G14" s="25">
        <f t="shared" si="1"/>
        <v>0.55756766793177603</v>
      </c>
      <c r="H14" s="13">
        <v>676945.99</v>
      </c>
      <c r="I14" s="13">
        <f t="shared" si="2"/>
        <v>-11714.189999999944</v>
      </c>
      <c r="J14" s="21">
        <f t="shared" si="3"/>
        <v>-1.730446767252428E-2</v>
      </c>
    </row>
    <row r="15" spans="1:10" x14ac:dyDescent="0.3">
      <c r="A15" s="12" t="s">
        <v>51</v>
      </c>
      <c r="B15" s="13">
        <v>19379.689999999999</v>
      </c>
      <c r="C15" s="13">
        <v>106680.52</v>
      </c>
      <c r="D15" s="13">
        <v>505831.03</v>
      </c>
      <c r="E15" s="13">
        <v>1177743.7</v>
      </c>
      <c r="F15" s="13">
        <f t="shared" si="0"/>
        <v>652532.98</v>
      </c>
      <c r="G15" s="25">
        <f t="shared" si="1"/>
        <v>0.44594653318884236</v>
      </c>
      <c r="H15" s="13">
        <v>484793.36</v>
      </c>
      <c r="I15" s="13">
        <f t="shared" si="2"/>
        <v>21037.670000000042</v>
      </c>
      <c r="J15" s="21">
        <f t="shared" si="3"/>
        <v>4.3395128184098977E-2</v>
      </c>
    </row>
    <row r="16" spans="1:10" x14ac:dyDescent="0.3">
      <c r="A16" s="12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f t="shared" si="0"/>
        <v>0</v>
      </c>
      <c r="G16" s="25">
        <v>0</v>
      </c>
      <c r="H16" s="13">
        <v>0</v>
      </c>
      <c r="I16" s="13">
        <f t="shared" si="2"/>
        <v>0</v>
      </c>
    </row>
    <row r="17" spans="1:10" x14ac:dyDescent="0.3">
      <c r="A17" s="12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f t="shared" si="0"/>
        <v>0</v>
      </c>
      <c r="G17" s="25">
        <v>0</v>
      </c>
      <c r="H17" s="13">
        <v>0</v>
      </c>
      <c r="I17" s="13">
        <f t="shared" si="2"/>
        <v>0</v>
      </c>
    </row>
    <row r="18" spans="1:10" x14ac:dyDescent="0.3">
      <c r="A18" s="12" t="s">
        <v>54</v>
      </c>
      <c r="B18" s="13">
        <v>0</v>
      </c>
      <c r="C18" s="13">
        <v>0</v>
      </c>
      <c r="D18" s="13">
        <v>0</v>
      </c>
      <c r="E18" s="13">
        <v>0</v>
      </c>
      <c r="F18" s="13">
        <f t="shared" si="0"/>
        <v>0</v>
      </c>
      <c r="G18" s="25">
        <v>0</v>
      </c>
      <c r="H18" s="13">
        <v>0</v>
      </c>
      <c r="I18" s="13">
        <f t="shared" si="2"/>
        <v>0</v>
      </c>
    </row>
    <row r="19" spans="1:10" x14ac:dyDescent="0.3">
      <c r="A19" s="12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f t="shared" si="0"/>
        <v>0</v>
      </c>
      <c r="G19" s="25">
        <v>0</v>
      </c>
      <c r="H19" s="13">
        <v>0</v>
      </c>
      <c r="I19" s="13">
        <f t="shared" si="2"/>
        <v>0</v>
      </c>
    </row>
    <row r="20" spans="1:10" x14ac:dyDescent="0.3">
      <c r="A20" s="12" t="s">
        <v>56</v>
      </c>
      <c r="B20" s="13">
        <v>0</v>
      </c>
      <c r="C20" s="13">
        <v>0</v>
      </c>
      <c r="D20" s="13">
        <v>8256.34</v>
      </c>
      <c r="E20" s="13">
        <v>127449.22</v>
      </c>
      <c r="F20" s="13">
        <f t="shared" si="0"/>
        <v>119192.88</v>
      </c>
      <c r="G20" s="25">
        <f t="shared" si="1"/>
        <v>6.4781408626902542E-2</v>
      </c>
      <c r="H20" s="13">
        <v>8594.3700000000008</v>
      </c>
      <c r="I20" s="13">
        <v>8594.3700000000008</v>
      </c>
      <c r="J20" s="21">
        <f t="shared" si="3"/>
        <v>1</v>
      </c>
    </row>
    <row r="21" spans="1:10" x14ac:dyDescent="0.3">
      <c r="A21" s="12" t="s">
        <v>57</v>
      </c>
      <c r="B21" s="13">
        <v>0</v>
      </c>
      <c r="C21" s="13">
        <v>0</v>
      </c>
      <c r="D21" s="13">
        <v>0</v>
      </c>
      <c r="E21" s="13">
        <v>0</v>
      </c>
      <c r="F21" s="13">
        <f t="shared" si="0"/>
        <v>0</v>
      </c>
      <c r="G21" s="25">
        <v>0</v>
      </c>
      <c r="H21" s="13">
        <v>14714</v>
      </c>
      <c r="I21" s="13">
        <v>0</v>
      </c>
      <c r="J21" s="21">
        <f t="shared" si="3"/>
        <v>0</v>
      </c>
    </row>
    <row r="22" spans="1:10" x14ac:dyDescent="0.3">
      <c r="A22" s="12" t="s">
        <v>58</v>
      </c>
      <c r="B22" s="13">
        <v>0</v>
      </c>
      <c r="C22" s="13">
        <v>0</v>
      </c>
      <c r="D22" s="13">
        <v>0</v>
      </c>
      <c r="E22" s="13">
        <v>895432.27</v>
      </c>
      <c r="F22" s="13">
        <f t="shared" si="0"/>
        <v>895432.27</v>
      </c>
      <c r="G22" s="25">
        <f t="shared" si="1"/>
        <v>0</v>
      </c>
      <c r="H22" s="13">
        <v>0</v>
      </c>
      <c r="I22" s="13">
        <f t="shared" si="2"/>
        <v>0</v>
      </c>
    </row>
    <row r="23" spans="1:10" x14ac:dyDescent="0.3">
      <c r="B23" s="13"/>
      <c r="C23" s="13"/>
      <c r="D23" s="13"/>
      <c r="E23" s="13"/>
      <c r="F23" s="13"/>
    </row>
    <row r="24" spans="1:10" x14ac:dyDescent="0.3">
      <c r="A24" s="22" t="s">
        <v>41</v>
      </c>
      <c r="B24" s="28">
        <f>SUM(B8:B23)</f>
        <v>509102.73000000004</v>
      </c>
      <c r="C24" s="28">
        <f>SUM(C8:C23)</f>
        <v>1227600.06</v>
      </c>
      <c r="D24" s="28">
        <f>SUM(D8:D23)</f>
        <v>5274430.6800000006</v>
      </c>
      <c r="E24" s="28">
        <f>SUM(E8:E23)</f>
        <v>14947635.08</v>
      </c>
      <c r="F24" s="28">
        <f>SUM(F8:F23)</f>
        <v>9164101.6699999981</v>
      </c>
      <c r="G24" s="29">
        <f>(B24+D24)/E24</f>
        <v>0.3869196283590301</v>
      </c>
      <c r="H24" s="28">
        <f>SUM(H8:H23)</f>
        <v>5132515.3100000015</v>
      </c>
      <c r="I24" s="28">
        <f>SUM(I8:I23)</f>
        <v>330576.34999999992</v>
      </c>
      <c r="J24" s="21">
        <f t="shared" si="3"/>
        <v>6.4408254049611369E-2</v>
      </c>
    </row>
    <row r="25" spans="1:10" x14ac:dyDescent="0.3">
      <c r="B25" s="13"/>
      <c r="C25" s="13"/>
      <c r="D25" s="13"/>
      <c r="E25" s="13"/>
      <c r="F25" s="13"/>
    </row>
    <row r="26" spans="1:10" x14ac:dyDescent="0.3">
      <c r="B26" s="13"/>
      <c r="C26" s="13"/>
      <c r="D26" s="13"/>
      <c r="E26" s="13"/>
      <c r="F26" s="13"/>
    </row>
    <row r="27" spans="1:10" x14ac:dyDescent="0.3">
      <c r="B27" s="13"/>
      <c r="C27" s="13"/>
      <c r="D27" s="13"/>
      <c r="E27" s="13"/>
      <c r="F27" s="13"/>
    </row>
    <row r="28" spans="1:10" x14ac:dyDescent="0.3">
      <c r="A28" s="14"/>
      <c r="B28" s="15"/>
      <c r="C28" s="13"/>
      <c r="D28" s="13"/>
      <c r="E28" s="13"/>
      <c r="F28" s="13"/>
    </row>
    <row r="29" spans="1:10" x14ac:dyDescent="0.3">
      <c r="A29" s="14"/>
      <c r="B29" s="15"/>
      <c r="C29" s="13"/>
      <c r="D29" s="13"/>
      <c r="E29" s="13"/>
      <c r="F29" s="13"/>
    </row>
    <row r="30" spans="1:10" x14ac:dyDescent="0.3">
      <c r="A30" s="14"/>
      <c r="B30" s="15"/>
      <c r="C30" s="13"/>
      <c r="D30" s="13"/>
      <c r="E30" s="13"/>
      <c r="F30" s="13"/>
    </row>
    <row r="31" spans="1:10" x14ac:dyDescent="0.3">
      <c r="A31" s="14"/>
      <c r="B31" s="15"/>
      <c r="C31" s="13"/>
      <c r="D31" s="13"/>
      <c r="E31" s="13"/>
      <c r="F31" s="13"/>
    </row>
    <row r="32" spans="1:10" x14ac:dyDescent="0.3">
      <c r="A32" s="14"/>
      <c r="B32" s="15"/>
      <c r="C32" s="13"/>
      <c r="D32" s="13"/>
      <c r="E32" s="13"/>
      <c r="F32" s="13"/>
    </row>
    <row r="33" spans="1:6" x14ac:dyDescent="0.3">
      <c r="A33" s="14"/>
      <c r="B33" s="15"/>
      <c r="C33" s="13"/>
      <c r="D33" s="13"/>
      <c r="E33" s="13"/>
      <c r="F33" s="13"/>
    </row>
    <row r="34" spans="1:6" x14ac:dyDescent="0.3">
      <c r="A34" s="14"/>
      <c r="B34" s="14"/>
    </row>
  </sheetData>
  <pageMargins left="0.25" right="0.25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</vt:lpstr>
      <vt:lpstr>EXPENDITURES</vt:lpstr>
      <vt:lpstr>Sheet3</vt:lpstr>
      <vt:lpstr>EXPENDITURES!Print_Area</vt:lpstr>
      <vt:lpstr>REVENUE!Print_Area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Wainscott, Connie</dc:creator>
  <cp:lastModifiedBy>Gamble, Kelley</cp:lastModifiedBy>
  <cp:lastPrinted>2015-01-20T15:16:33Z</cp:lastPrinted>
  <dcterms:created xsi:type="dcterms:W3CDTF">2013-12-12T19:23:58Z</dcterms:created>
  <dcterms:modified xsi:type="dcterms:W3CDTF">2015-01-20T15:43:20Z</dcterms:modified>
</cp:coreProperties>
</file>