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<sst xmlns="http://schemas.openxmlformats.org/spreadsheetml/2006/main" count="412" uniqueCount="62">
  <si>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</si>
  <si>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</si>
  <si>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</si>
  <si>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</si>
  <si>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</si>
  <si>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</si>
  <si>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</si>
  <si>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</si>
  <si>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</si>
  <si>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</si>
  <si>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</si>
  <si>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</si>
  <si>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</si>
  <si>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</si>
  <si>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</si>
  <si>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</si>
  <si>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</si>
  <si>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</si>
  <si>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</si>
  <si>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</si>
  <si>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</si>
  <si>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</si>
  <si>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</si>
  <si>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</si>
  <si>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</si>
  <si>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</si>
  <si>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</si>
  <si>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</si>
  <si>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</si>
  <si>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</si>
  <si>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</si>
  <si>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</si>
  <si>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</si>
  <si>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</si>
  <si>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</si>
  <si>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</si>
  <si>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</si>
  <si>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</si>
  <si>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</si>
  <si>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</si>
  <si>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</si>
  <si>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</si>
  <si>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</si>
  <si>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</si>
  <si>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</si>
  <si>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</si>
  <si>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</si>
  <si>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</si>
  <si>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</si>
  <si>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</si>
  <si>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</si>
  <si>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</si>
  <si>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</si>
  <si>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</si>
  <si>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July 2013</t>
  </si>
  <si>
    <t>August 2013</t>
  </si>
  <si>
    <t>September 2013</t>
  </si>
  <si>
    <t>October 2013</t>
  </si>
  <si>
    <t>131 checks</t>
  </si>
  <si>
    <t>182 Invoices</t>
  </si>
  <si>
    <t>November 2013</t>
  </si>
  <si>
    <t>December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</si>
</sst>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5.140625" style="0" bestFit="1" customWidth="1"/>
    <col min="2" max="5" width="9.57421875" style="0" hidden="1" customWidth="1"/>
    <col min="6" max="6" width="11.28125" style="0" hidden="1" customWidth="1"/>
    <col min="7" max="7" width="10.57421875" style="0" hidden="1" customWidth="1"/>
    <col min="8" max="8" width="11.28125" style="0" bestFit="1" customWidth="1"/>
    <col min="9" max="9" width="9.8515625" style="0" customWidth="1"/>
    <col min="10" max="10" width="9.57421875" style="0" bestFit="1" customWidth="1"/>
    <col min="11" max="11" width="11.28125" style="0" customWidth="1"/>
    <col min="12" max="12" width="13.00390625" style="0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61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6" t="s">
        <v>38</v>
      </c>
      <c r="F6" s="36" t="s">
        <v>37</v>
      </c>
      <c r="G6" s="36" t="s">
        <v>34</v>
      </c>
      <c r="H6" s="35" t="s">
        <v>23</v>
      </c>
      <c r="I6" s="36" t="s">
        <v>24</v>
      </c>
      <c r="J6" s="36" t="s">
        <v>25</v>
      </c>
      <c r="K6" s="36" t="s">
        <v>52</v>
      </c>
      <c r="L6" s="36" t="s">
        <v>26</v>
      </c>
      <c r="M6" s="35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8"/>
      <c r="G7" s="28"/>
      <c r="H7" s="28"/>
      <c r="I7" s="28">
        <v>4149.85</v>
      </c>
      <c r="J7" s="23"/>
      <c r="K7" s="28"/>
      <c r="L7" s="28">
        <v>6000</v>
      </c>
      <c r="M7" s="28">
        <v>9841.47</v>
      </c>
      <c r="N7" s="30">
        <f>SUM(E7:M7)</f>
        <v>19991.32</v>
      </c>
      <c r="O7" s="24">
        <f>+N7/N35</f>
        <v>0.00995821591318053</v>
      </c>
    </row>
    <row r="8" spans="1:15" ht="13.5">
      <c r="A8" s="20" t="s">
        <v>9</v>
      </c>
      <c r="B8" s="23"/>
      <c r="C8" s="23"/>
      <c r="D8" s="23"/>
      <c r="E8" s="23"/>
      <c r="F8" s="28"/>
      <c r="G8" s="28"/>
      <c r="H8" s="28"/>
      <c r="I8" s="28">
        <v>525</v>
      </c>
      <c r="J8" s="23">
        <v>1699.5</v>
      </c>
      <c r="K8" s="28"/>
      <c r="L8" s="28">
        <v>1164.24</v>
      </c>
      <c r="M8" s="28">
        <v>375</v>
      </c>
      <c r="N8" s="30">
        <f aca="true" t="shared" si="0" ref="N8:N32">SUM(E8:M8)</f>
        <v>3763.74</v>
      </c>
      <c r="O8" s="24">
        <f>+N8/N35</f>
        <v>0.0018748204501290605</v>
      </c>
    </row>
    <row r="9" spans="1:15" ht="13.5">
      <c r="A9" s="20" t="s">
        <v>35</v>
      </c>
      <c r="C9" s="23"/>
      <c r="D9" s="23"/>
      <c r="E9" s="23"/>
      <c r="F9" s="28"/>
      <c r="G9" s="28"/>
      <c r="H9" s="28">
        <v>19750</v>
      </c>
      <c r="I9" s="28"/>
      <c r="J9" s="23"/>
      <c r="L9" s="28"/>
      <c r="M9" s="28"/>
      <c r="N9" s="30">
        <f t="shared" si="0"/>
        <v>19750</v>
      </c>
      <c r="O9" s="24">
        <f>+N9/N35</f>
        <v>0.009838007909698583</v>
      </c>
    </row>
    <row r="10" spans="1:15" ht="13.5">
      <c r="A10" s="20" t="s">
        <v>33</v>
      </c>
      <c r="B10" s="23"/>
      <c r="C10" s="23"/>
      <c r="D10" s="23"/>
      <c r="E10" s="23"/>
      <c r="F10" s="28"/>
      <c r="G10" s="28"/>
      <c r="H10" s="28">
        <v>28479.08</v>
      </c>
      <c r="I10" s="28">
        <v>20032.33</v>
      </c>
      <c r="J10" s="23"/>
      <c r="K10" s="28">
        <v>3629.52</v>
      </c>
      <c r="L10" s="28">
        <v>2852.73</v>
      </c>
      <c r="M10" s="28">
        <v>25500</v>
      </c>
      <c r="N10" s="30">
        <f t="shared" si="0"/>
        <v>80493.66</v>
      </c>
      <c r="O10" s="24">
        <f>+N10/N35</f>
        <v>0.0400960639878779</v>
      </c>
    </row>
    <row r="11" spans="1:15" ht="13.5">
      <c r="A11" s="20" t="s">
        <v>15</v>
      </c>
      <c r="B11" s="23"/>
      <c r="C11" s="23"/>
      <c r="D11" s="23"/>
      <c r="E11" s="23"/>
      <c r="F11" s="28"/>
      <c r="G11" s="28"/>
      <c r="H11" s="28">
        <v>150301.62</v>
      </c>
      <c r="I11" s="28">
        <v>1575</v>
      </c>
      <c r="J11" s="23">
        <v>21940.75</v>
      </c>
      <c r="K11" s="28">
        <v>601355.49</v>
      </c>
      <c r="L11" s="28">
        <v>263520.06</v>
      </c>
      <c r="M11" s="28">
        <f>43842.66+24161.25+51422.17</f>
        <v>119426.08</v>
      </c>
      <c r="N11" s="30">
        <f t="shared" si="0"/>
        <v>1158119</v>
      </c>
      <c r="O11" s="24"/>
    </row>
    <row r="12" spans="1:15" ht="13.5">
      <c r="A12" s="20" t="s">
        <v>16</v>
      </c>
      <c r="B12" s="23"/>
      <c r="C12" s="23"/>
      <c r="D12" s="23"/>
      <c r="E12" s="23"/>
      <c r="F12" s="28"/>
      <c r="G12" s="28"/>
      <c r="H12" s="28"/>
      <c r="I12" s="28"/>
      <c r="J12" s="23">
        <v>6514</v>
      </c>
      <c r="K12" s="28">
        <v>32247.06</v>
      </c>
      <c r="L12" s="28"/>
      <c r="M12" s="28">
        <v>65935.75</v>
      </c>
      <c r="N12" s="30">
        <f t="shared" si="0"/>
        <v>104696.81</v>
      </c>
      <c r="O12" s="24">
        <f>+N12/N35</f>
        <v>0.052152306070896694</v>
      </c>
    </row>
    <row r="13" spans="1:15" ht="13.5">
      <c r="A13" s="20" t="s">
        <v>2</v>
      </c>
      <c r="B13" s="23"/>
      <c r="C13" s="23"/>
      <c r="D13" s="23"/>
      <c r="E13" s="23"/>
      <c r="F13" s="28"/>
      <c r="G13" s="28"/>
      <c r="H13" s="28"/>
      <c r="I13" s="28"/>
      <c r="J13" s="23"/>
      <c r="K13" s="28"/>
      <c r="L13" s="28"/>
      <c r="M13" s="28"/>
      <c r="N13" s="30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28"/>
      <c r="G14" s="28"/>
      <c r="H14" s="28">
        <v>5741.27</v>
      </c>
      <c r="I14" s="28">
        <v>4236.29</v>
      </c>
      <c r="J14" s="23">
        <v>7271.76</v>
      </c>
      <c r="K14" s="28">
        <v>4430.58</v>
      </c>
      <c r="L14" s="28">
        <v>820.14</v>
      </c>
      <c r="M14" s="28"/>
      <c r="N14" s="30">
        <f t="shared" si="0"/>
        <v>22500.04</v>
      </c>
      <c r="O14" s="24">
        <f>+N14/N35</f>
        <v>0.011207877037394154</v>
      </c>
    </row>
    <row r="15" spans="1:15" ht="13.5">
      <c r="A15" s="20" t="s">
        <v>18</v>
      </c>
      <c r="B15" s="23"/>
      <c r="C15" s="23"/>
      <c r="D15" s="23"/>
      <c r="E15" s="23"/>
      <c r="F15" s="28"/>
      <c r="G15" s="28"/>
      <c r="H15" s="28"/>
      <c r="I15" s="28">
        <v>0</v>
      </c>
      <c r="J15" s="23"/>
      <c r="K15" s="28"/>
      <c r="L15" s="28"/>
      <c r="M15" s="28"/>
      <c r="N15" s="30">
        <f t="shared" si="0"/>
        <v>0</v>
      </c>
      <c r="O15" s="24">
        <f>+N15/N35</f>
        <v>0</v>
      </c>
    </row>
    <row r="16" spans="1:15" ht="13.5">
      <c r="A16" s="20" t="s">
        <v>5</v>
      </c>
      <c r="B16" s="23"/>
      <c r="C16" s="23"/>
      <c r="D16" s="23"/>
      <c r="E16" s="23"/>
      <c r="F16" s="28"/>
      <c r="G16" s="28"/>
      <c r="H16" s="28">
        <v>28321.88</v>
      </c>
      <c r="I16" s="28">
        <v>38303.93</v>
      </c>
      <c r="J16" s="23">
        <v>26973.78</v>
      </c>
      <c r="K16" s="28">
        <v>14900.42</v>
      </c>
      <c r="L16" s="28"/>
      <c r="M16" s="28"/>
      <c r="N16" s="30">
        <f t="shared" si="0"/>
        <v>108500.01</v>
      </c>
      <c r="O16" s="24">
        <f>+N16/N35</f>
        <v>0.05404678261176584</v>
      </c>
    </row>
    <row r="17" spans="1:15" ht="13.5">
      <c r="A17" s="20" t="s">
        <v>10</v>
      </c>
      <c r="B17" s="23"/>
      <c r="C17" s="23"/>
      <c r="D17" s="23"/>
      <c r="E17" s="23"/>
      <c r="F17" s="28"/>
      <c r="G17" s="28"/>
      <c r="H17" s="28"/>
      <c r="I17" s="28">
        <v>2577.33</v>
      </c>
      <c r="J17" s="23">
        <f>250+1630</f>
        <v>1880</v>
      </c>
      <c r="K17" s="28"/>
      <c r="L17" s="28"/>
      <c r="M17" s="28"/>
      <c r="N17" s="30">
        <f t="shared" si="0"/>
        <v>4457.33</v>
      </c>
      <c r="O17" s="24">
        <f>+N17/N35</f>
        <v>0.0022203163441081916</v>
      </c>
    </row>
    <row r="18" spans="1:15" ht="13.5">
      <c r="A18" s="20" t="s">
        <v>51</v>
      </c>
      <c r="B18" s="23"/>
      <c r="C18" s="23"/>
      <c r="D18" s="23"/>
      <c r="E18" s="23"/>
      <c r="F18" s="28"/>
      <c r="G18" s="28"/>
      <c r="H18" s="28"/>
      <c r="I18" s="28"/>
      <c r="J18" s="23"/>
      <c r="K18" s="28"/>
      <c r="L18" s="28"/>
      <c r="M18" s="28"/>
      <c r="N18" s="30">
        <f>SUM(E18:M18)</f>
        <v>0</v>
      </c>
      <c r="O18" s="24">
        <f>+N18/N35</f>
        <v>0</v>
      </c>
    </row>
    <row r="19" spans="1:15" ht="13.5">
      <c r="A19" s="20" t="s">
        <v>8</v>
      </c>
      <c r="B19" s="23"/>
      <c r="C19" s="23"/>
      <c r="D19" s="23"/>
      <c r="E19" s="23"/>
      <c r="F19" s="28"/>
      <c r="G19" s="28"/>
      <c r="H19" s="28">
        <v>20522.01</v>
      </c>
      <c r="I19" s="28">
        <v>19499.37</v>
      </c>
      <c r="J19" s="23">
        <v>19098.39</v>
      </c>
      <c r="K19" s="28">
        <v>19046.35</v>
      </c>
      <c r="L19" s="28">
        <v>17933.5</v>
      </c>
      <c r="M19" s="28">
        <v>18228.51</v>
      </c>
      <c r="N19" s="30">
        <f t="shared" si="0"/>
        <v>114328.12999999999</v>
      </c>
      <c r="O19" s="24">
        <f>+N19/N35</f>
        <v>0.056949926442584696</v>
      </c>
    </row>
    <row r="20" spans="1:15" ht="13.5">
      <c r="A20" s="20" t="s">
        <v>3</v>
      </c>
      <c r="B20" s="23"/>
      <c r="C20" s="23"/>
      <c r="D20" s="23"/>
      <c r="E20" s="23"/>
      <c r="F20" s="28"/>
      <c r="G20" s="28"/>
      <c r="H20" s="28">
        <v>34996.99</v>
      </c>
      <c r="I20" s="28">
        <v>75164.28</v>
      </c>
      <c r="J20" s="23">
        <v>75775.46</v>
      </c>
      <c r="K20" s="28">
        <v>80068.1</v>
      </c>
      <c r="L20" s="28">
        <v>5688.64</v>
      </c>
      <c r="M20" s="28"/>
      <c r="N20" s="30">
        <f t="shared" si="0"/>
        <v>271693.47</v>
      </c>
      <c r="O20" s="24">
        <f>+N20/N35</f>
        <v>0.13533784844928884</v>
      </c>
    </row>
    <row r="21" spans="1:15" ht="13.5">
      <c r="A21" s="20" t="s">
        <v>13</v>
      </c>
      <c r="B21" s="23"/>
      <c r="C21" s="23"/>
      <c r="D21" s="23"/>
      <c r="E21" s="23"/>
      <c r="F21" s="28"/>
      <c r="G21" s="28"/>
      <c r="H21" s="28"/>
      <c r="I21" s="28">
        <v>6528.71</v>
      </c>
      <c r="J21" s="23">
        <v>180</v>
      </c>
      <c r="K21" s="28">
        <v>153465</v>
      </c>
      <c r="L21" s="28">
        <v>29379</v>
      </c>
      <c r="M21" s="28"/>
      <c r="N21" s="30">
        <f t="shared" si="0"/>
        <v>189552.71</v>
      </c>
      <c r="O21" s="24">
        <f>+N21/N35</f>
        <v>0.09442131950809123</v>
      </c>
    </row>
    <row r="22" spans="1:15" ht="13.5">
      <c r="A22" s="20" t="s">
        <v>6</v>
      </c>
      <c r="B22" s="23"/>
      <c r="C22" s="23"/>
      <c r="D22" s="23"/>
      <c r="E22" s="23"/>
      <c r="F22" s="28"/>
      <c r="G22" s="28"/>
      <c r="H22" s="28">
        <v>44087.15</v>
      </c>
      <c r="I22" s="28">
        <v>38931.15</v>
      </c>
      <c r="J22" s="23">
        <v>37017.73</v>
      </c>
      <c r="K22" s="28">
        <v>62758.61</v>
      </c>
      <c r="L22" s="28">
        <v>29054.44</v>
      </c>
      <c r="M22" s="28">
        <v>5713.96</v>
      </c>
      <c r="N22" s="30">
        <f t="shared" si="0"/>
        <v>217563.04</v>
      </c>
      <c r="O22" s="24">
        <f>+N22/N35</f>
        <v>0.10837402067737059</v>
      </c>
    </row>
    <row r="23" spans="1:15" ht="13.5">
      <c r="A23" s="20" t="s">
        <v>50</v>
      </c>
      <c r="B23" s="23"/>
      <c r="C23" s="23"/>
      <c r="D23" s="23"/>
      <c r="E23" s="23"/>
      <c r="F23" s="28"/>
      <c r="G23" s="28"/>
      <c r="H23" s="28"/>
      <c r="I23" s="28"/>
      <c r="J23" s="23"/>
      <c r="K23" s="28"/>
      <c r="L23" s="28"/>
      <c r="M23" s="28"/>
      <c r="N23" s="30">
        <f t="shared" si="0"/>
        <v>0</v>
      </c>
      <c r="O23" s="24">
        <f>+N23/N35</f>
        <v>0</v>
      </c>
    </row>
    <row r="24" spans="1:15" ht="13.5">
      <c r="A24" s="20" t="s">
        <v>17</v>
      </c>
      <c r="B24" s="23"/>
      <c r="C24" s="23"/>
      <c r="D24" s="23"/>
      <c r="E24" s="23"/>
      <c r="F24" s="28"/>
      <c r="G24" s="28"/>
      <c r="H24" s="28"/>
      <c r="I24" s="28">
        <v>30000.48</v>
      </c>
      <c r="J24" s="23">
        <v>2263.28</v>
      </c>
      <c r="K24" s="28">
        <v>1440</v>
      </c>
      <c r="L24" s="28">
        <v>53152.53</v>
      </c>
      <c r="M24" s="28">
        <v>41193.81</v>
      </c>
      <c r="N24" s="30">
        <f t="shared" si="0"/>
        <v>128050.09999999999</v>
      </c>
      <c r="O24" s="24">
        <f>+N24/N35</f>
        <v>0.06378520995633896</v>
      </c>
    </row>
    <row r="25" spans="1:15" ht="13.5">
      <c r="A25" s="20" t="s">
        <v>22</v>
      </c>
      <c r="B25" s="23"/>
      <c r="C25" s="23"/>
      <c r="D25" s="23"/>
      <c r="E25" s="23"/>
      <c r="F25" s="28"/>
      <c r="G25" s="28"/>
      <c r="H25" s="28">
        <v>11527.05</v>
      </c>
      <c r="I25" s="28">
        <v>4921.79</v>
      </c>
      <c r="J25" s="23">
        <v>11658.64</v>
      </c>
      <c r="K25" s="28">
        <v>39830.05</v>
      </c>
      <c r="L25" s="28">
        <v>28152.49</v>
      </c>
      <c r="M25" s="28"/>
      <c r="N25" s="30">
        <f t="shared" si="0"/>
        <v>96090.02</v>
      </c>
      <c r="O25" s="24">
        <f>+N25/N35</f>
        <v>0.04786503173686557</v>
      </c>
    </row>
    <row r="26" spans="1:15" ht="13.5">
      <c r="A26" s="20" t="s">
        <v>7</v>
      </c>
      <c r="B26" s="23"/>
      <c r="C26" s="23"/>
      <c r="D26" s="23"/>
      <c r="E26" s="23"/>
      <c r="F26" s="28"/>
      <c r="G26" s="28"/>
      <c r="H26" s="28">
        <v>4991.1</v>
      </c>
      <c r="I26" s="28"/>
      <c r="J26" s="23"/>
      <c r="K26" s="28"/>
      <c r="L26" s="28"/>
      <c r="M26" s="28">
        <f>1.2+1698.73</f>
        <v>1699.93</v>
      </c>
      <c r="N26" s="30">
        <f t="shared" si="0"/>
        <v>6691.030000000001</v>
      </c>
      <c r="O26" s="24">
        <f>+N26/N35</f>
        <v>0.0033329825855205326</v>
      </c>
    </row>
    <row r="27" spans="1:15" ht="13.5">
      <c r="A27" s="20" t="s">
        <v>36</v>
      </c>
      <c r="B27" s="23"/>
      <c r="C27" s="23"/>
      <c r="D27" s="23"/>
      <c r="E27" s="23"/>
      <c r="F27" s="28"/>
      <c r="G27" s="28"/>
      <c r="H27" s="28"/>
      <c r="I27" s="28"/>
      <c r="J27" s="23">
        <v>25000</v>
      </c>
      <c r="K27" s="28"/>
      <c r="L27" s="28"/>
      <c r="M27" s="28"/>
      <c r="N27" s="30">
        <f t="shared" si="0"/>
        <v>25000</v>
      </c>
      <c r="O27" s="24">
        <f>+N27/N35</f>
        <v>0.012453174569238713</v>
      </c>
    </row>
    <row r="28" spans="1:15" ht="13.5">
      <c r="A28" s="20" t="s">
        <v>11</v>
      </c>
      <c r="B28" s="23"/>
      <c r="C28" s="23"/>
      <c r="D28" s="23"/>
      <c r="E28" s="23"/>
      <c r="F28" s="28"/>
      <c r="G28" s="28"/>
      <c r="H28" s="28">
        <v>1537.78</v>
      </c>
      <c r="I28" s="28">
        <v>2664.27</v>
      </c>
      <c r="J28" s="23">
        <v>4999.33</v>
      </c>
      <c r="K28" s="28">
        <v>2757.84</v>
      </c>
      <c r="L28" s="28">
        <v>4839.2</v>
      </c>
      <c r="M28" s="28">
        <v>1376.94</v>
      </c>
      <c r="N28" s="30">
        <f t="shared" si="0"/>
        <v>18175.36</v>
      </c>
      <c r="O28" s="24">
        <f>+N28/N35</f>
        <v>0.009053637237550342</v>
      </c>
    </row>
    <row r="29" spans="1:15" ht="13.5">
      <c r="A29" s="20" t="s">
        <v>49</v>
      </c>
      <c r="B29" s="23"/>
      <c r="C29" s="23"/>
      <c r="D29" s="23"/>
      <c r="E29" s="23"/>
      <c r="F29" s="28"/>
      <c r="G29" s="28"/>
      <c r="H29" s="28">
        <v>8327.59</v>
      </c>
      <c r="I29" s="28">
        <v>8200.75</v>
      </c>
      <c r="J29" s="23">
        <v>6740.61</v>
      </c>
      <c r="K29" s="28">
        <v>8589.82</v>
      </c>
      <c r="L29" s="28">
        <v>7394.36</v>
      </c>
      <c r="M29" s="28">
        <v>153.29</v>
      </c>
      <c r="N29" s="30">
        <f t="shared" si="0"/>
        <v>39406.42</v>
      </c>
      <c r="O29" s="24">
        <f>+N29/N35</f>
        <v>0.01962940109634959</v>
      </c>
    </row>
    <row r="30" spans="1:15" ht="13.5">
      <c r="A30" s="20" t="s">
        <v>41</v>
      </c>
      <c r="B30" s="23"/>
      <c r="C30" s="23"/>
      <c r="D30" s="23"/>
      <c r="E30" s="23"/>
      <c r="F30" s="28"/>
      <c r="G30" s="28"/>
      <c r="H30" s="28"/>
      <c r="I30" s="28">
        <v>4499.59</v>
      </c>
      <c r="J30" s="23"/>
      <c r="K30" s="28"/>
      <c r="L30" s="28"/>
      <c r="M30" s="28">
        <v>10713.93</v>
      </c>
      <c r="N30" s="30">
        <f t="shared" si="0"/>
        <v>15213.52</v>
      </c>
      <c r="O30" s="24">
        <f>+N30/N35</f>
        <v>0.007578264814904182</v>
      </c>
    </row>
    <row r="31" spans="1:15" ht="13.5">
      <c r="A31" s="20" t="s">
        <v>4</v>
      </c>
      <c r="B31" s="23"/>
      <c r="C31" s="23"/>
      <c r="D31" s="23"/>
      <c r="E31" s="23"/>
      <c r="F31" s="28"/>
      <c r="G31" s="37"/>
      <c r="H31" s="28">
        <v>57163.1</v>
      </c>
      <c r="I31" s="28">
        <v>55202.47</v>
      </c>
      <c r="J31" s="23">
        <v>65424.25</v>
      </c>
      <c r="K31" s="28">
        <v>57921.34</v>
      </c>
      <c r="L31" s="28">
        <v>9662.19</v>
      </c>
      <c r="M31" s="28">
        <v>48995.17</v>
      </c>
      <c r="N31" s="30">
        <f t="shared" si="0"/>
        <v>294368.52</v>
      </c>
      <c r="O31" s="24">
        <f>+N31/N35</f>
        <v>0.1466329026899375</v>
      </c>
    </row>
    <row r="32" spans="1:15" ht="13.5">
      <c r="A32" s="20" t="s">
        <v>12</v>
      </c>
      <c r="B32" s="23"/>
      <c r="C32" s="23"/>
      <c r="D32" s="23"/>
      <c r="E32" s="23"/>
      <c r="F32" s="28"/>
      <c r="G32" s="38"/>
      <c r="H32" s="28">
        <v>49655.69</v>
      </c>
      <c r="I32" s="28">
        <v>38330.62</v>
      </c>
      <c r="J32" s="23">
        <v>44111.63</v>
      </c>
      <c r="K32" s="28">
        <v>49238.44</v>
      </c>
      <c r="L32" s="28">
        <v>30631.44</v>
      </c>
      <c r="M32" s="28">
        <v>15267.19</v>
      </c>
      <c r="N32" s="30">
        <f t="shared" si="0"/>
        <v>227235.01</v>
      </c>
      <c r="O32" s="24">
        <f>+N32/N35</f>
        <v>0.11319188991090819</v>
      </c>
    </row>
    <row r="33" spans="1:15" ht="15" thickBot="1">
      <c r="A33" s="20"/>
      <c r="B33" s="25">
        <f aca="true" t="shared" si="1" ref="B33:O33">SUM(B7:B32)</f>
        <v>0</v>
      </c>
      <c r="C33" s="25">
        <f t="shared" si="1"/>
        <v>0</v>
      </c>
      <c r="D33" s="25">
        <f t="shared" si="1"/>
        <v>0</v>
      </c>
      <c r="E33" s="25">
        <f t="shared" si="1"/>
        <v>0</v>
      </c>
      <c r="F33" s="25">
        <f t="shared" si="1"/>
        <v>0</v>
      </c>
      <c r="G33" s="25">
        <f t="shared" si="1"/>
        <v>0</v>
      </c>
      <c r="H33" s="47">
        <f>SUM(H7:H32)</f>
        <v>465402.31000000006</v>
      </c>
      <c r="I33" s="25">
        <f t="shared" si="1"/>
        <v>355343.20999999996</v>
      </c>
      <c r="J33" s="25">
        <f t="shared" si="1"/>
        <v>358549.11</v>
      </c>
      <c r="K33" s="25">
        <f t="shared" si="1"/>
        <v>1131678.6199999999</v>
      </c>
      <c r="L33" s="47">
        <f t="shared" si="1"/>
        <v>490244.96</v>
      </c>
      <c r="M33" s="47">
        <f t="shared" si="1"/>
        <v>364421.0299999999</v>
      </c>
      <c r="N33" s="31">
        <f t="shared" si="1"/>
        <v>3165639.24</v>
      </c>
      <c r="O33" s="26">
        <f t="shared" si="1"/>
        <v>0.9999999999999999</v>
      </c>
    </row>
    <row r="34" spans="3:15" ht="15" thickTop="1">
      <c r="C34" s="32"/>
      <c r="F34" s="41"/>
      <c r="G34" s="39"/>
      <c r="H34" s="32"/>
      <c r="I34" s="32"/>
      <c r="J34" s="27"/>
      <c r="K34" s="27"/>
      <c r="M34" s="27"/>
      <c r="N34" s="27"/>
      <c r="O34" s="27"/>
    </row>
    <row r="35" spans="6:15" ht="13.5">
      <c r="F35" s="41"/>
      <c r="G35" s="32"/>
      <c r="H35" s="32"/>
      <c r="I35" s="27"/>
      <c r="J35" s="27"/>
      <c r="K35" s="28"/>
      <c r="L35" s="27"/>
      <c r="M35" s="27"/>
      <c r="N35" s="29">
        <f>+N33-N13-N11</f>
        <v>2007520.2400000002</v>
      </c>
      <c r="O35" s="2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23">
        <v>1699.5</v>
      </c>
      <c r="C8" s="6">
        <f>+B8/B33</f>
        <v>0.004739936462260359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/>
      <c r="C10" s="6">
        <f>+B10/B33</f>
        <v>0</v>
      </c>
    </row>
    <row r="11" spans="1:3" ht="15">
      <c r="A11" s="20" t="s">
        <v>15</v>
      </c>
      <c r="B11" s="23">
        <v>21940.75</v>
      </c>
      <c r="C11" s="6">
        <f>+B11/B33</f>
        <v>0.06119315147651601</v>
      </c>
    </row>
    <row r="12" spans="1:3" ht="15">
      <c r="A12" s="20" t="s">
        <v>16</v>
      </c>
      <c r="B12" s="23">
        <v>6514</v>
      </c>
      <c r="C12" s="6">
        <f>+B12/B33</f>
        <v>0.018167664675000868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7271.76</v>
      </c>
      <c r="C14" s="6">
        <f>+B14/B33</f>
        <v>0.020281071120215585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26973.78</v>
      </c>
      <c r="C16" s="6">
        <f>+B16/B33</f>
        <v>0.07523036384053498</v>
      </c>
    </row>
    <row r="17" spans="1:3" ht="15">
      <c r="A17" s="20" t="s">
        <v>10</v>
      </c>
      <c r="B17" s="23">
        <f>250+1630</f>
        <v>1880</v>
      </c>
      <c r="C17" s="6">
        <f>+B17/B33</f>
        <v>0.00524335425069107</v>
      </c>
    </row>
    <row r="18" spans="1:3" ht="15">
      <c r="A18" s="20" t="s">
        <v>51</v>
      </c>
      <c r="B18" s="23"/>
      <c r="C18" s="6">
        <f>+B18/B33</f>
        <v>0</v>
      </c>
    </row>
    <row r="19" spans="1:3" ht="15">
      <c r="A19" s="20" t="s">
        <v>8</v>
      </c>
      <c r="B19" s="23">
        <v>19098.39</v>
      </c>
      <c r="C19" s="6">
        <f>+B19/B33</f>
        <v>0.0532657576531148</v>
      </c>
    </row>
    <row r="20" spans="1:3" ht="15">
      <c r="A20" s="20" t="s">
        <v>3</v>
      </c>
      <c r="B20" s="23">
        <v>75775.46</v>
      </c>
      <c r="C20" s="6">
        <f>+B20/B33</f>
        <v>0.2113391384516336</v>
      </c>
    </row>
    <row r="21" spans="1:3" ht="15">
      <c r="A21" s="20" t="s">
        <v>13</v>
      </c>
      <c r="B21" s="23">
        <v>180</v>
      </c>
      <c r="C21" s="6">
        <f>+B21/B33</f>
        <v>0.0005020232793214854</v>
      </c>
    </row>
    <row r="22" spans="1:3" ht="15">
      <c r="A22" s="20" t="s">
        <v>6</v>
      </c>
      <c r="B22" s="23">
        <v>37017.73</v>
      </c>
      <c r="C22" s="6">
        <f>+B22/B33</f>
        <v>0.10324312337576295</v>
      </c>
    </row>
    <row r="23" spans="1:3" ht="15">
      <c r="A23" s="20" t="s">
        <v>50</v>
      </c>
      <c r="B23" s="23"/>
      <c r="C23" s="6">
        <f>+B23/B33</f>
        <v>0</v>
      </c>
    </row>
    <row r="24" spans="1:3" ht="15">
      <c r="A24" s="20" t="s">
        <v>17</v>
      </c>
      <c r="B24" s="23">
        <v>2263.28</v>
      </c>
      <c r="C24" s="6">
        <f>+B24/B33</f>
        <v>0.00631232915345962</v>
      </c>
    </row>
    <row r="25" spans="1:3" ht="15">
      <c r="A25" s="20" t="s">
        <v>22</v>
      </c>
      <c r="B25" s="23">
        <v>11658.64</v>
      </c>
      <c r="C25" s="6">
        <f>+B25/B33</f>
        <v>0.03251615936238135</v>
      </c>
    </row>
    <row r="26" spans="1:3" ht="15">
      <c r="A26" s="20" t="s">
        <v>7</v>
      </c>
      <c r="B26" s="23"/>
      <c r="C26" s="6">
        <f>+B26/B33</f>
        <v>0</v>
      </c>
    </row>
    <row r="27" spans="1:3" ht="15">
      <c r="A27" s="20" t="s">
        <v>36</v>
      </c>
      <c r="B27" s="23">
        <v>25000</v>
      </c>
      <c r="C27" s="6">
        <f>+B27/B33</f>
        <v>0.06972545546131742</v>
      </c>
    </row>
    <row r="28" spans="1:3" ht="15">
      <c r="A28" s="20" t="s">
        <v>11</v>
      </c>
      <c r="B28" s="23">
        <v>4999.33</v>
      </c>
      <c r="C28" s="6">
        <f>+B28/B33</f>
        <v>0.013943222450057122</v>
      </c>
    </row>
    <row r="29" spans="1:3" ht="15">
      <c r="A29" s="20" t="s">
        <v>49</v>
      </c>
      <c r="B29" s="23">
        <v>6740.61</v>
      </c>
      <c r="C29" s="6">
        <f>+B29/B33</f>
        <v>0.018799684093484433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65424.25</v>
      </c>
      <c r="C31" s="6">
        <f>+B31/B33</f>
        <v>0.18246942517860384</v>
      </c>
    </row>
    <row r="32" spans="1:3" ht="15">
      <c r="A32" s="20" t="s">
        <v>12</v>
      </c>
      <c r="B32" s="23">
        <v>44111.63</v>
      </c>
      <c r="C32" s="6">
        <f>+B32/B33</f>
        <v>0.12302813971564452</v>
      </c>
    </row>
    <row r="33" spans="1:3" ht="16.5" thickBot="1">
      <c r="A33" s="20"/>
      <c r="B33" s="25">
        <f>SUM(B7:B32)</f>
        <v>358549.11</v>
      </c>
      <c r="C33" s="7">
        <f>SUM(C7:C32)</f>
        <v>0.9999999999999999</v>
      </c>
    </row>
    <row r="34" ht="13.5" thickTop="1">
      <c r="B3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/>
      <c r="C8" s="6">
        <f>+B8/B31</f>
        <v>0</v>
      </c>
    </row>
    <row r="9" spans="1:3" ht="15">
      <c r="A9" s="3" t="s">
        <v>33</v>
      </c>
      <c r="B9" s="4">
        <v>3629.52</v>
      </c>
      <c r="C9" s="6">
        <f>+B9/B31</f>
        <v>0.003207200291545669</v>
      </c>
    </row>
    <row r="10" spans="1:3" ht="15">
      <c r="A10" s="3" t="s">
        <v>15</v>
      </c>
      <c r="B10" s="4">
        <v>601355.49</v>
      </c>
      <c r="C10" s="6">
        <f>+B10/B31</f>
        <v>0.5313836272704349</v>
      </c>
    </row>
    <row r="11" spans="1:3" ht="15">
      <c r="A11" s="3" t="s">
        <v>16</v>
      </c>
      <c r="B11" s="4">
        <v>32247.06</v>
      </c>
      <c r="C11" s="6">
        <f>+B11/B31</f>
        <v>0.02849489195086146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4430.58</v>
      </c>
      <c r="C13" s="6">
        <f>+B13/B31</f>
        <v>0.003915051430414052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14900.42</v>
      </c>
      <c r="C15" s="6">
        <f>+B15/B31</f>
        <v>0.013166653267691848</v>
      </c>
    </row>
    <row r="16" spans="1:3" ht="15">
      <c r="A16" s="3" t="s">
        <v>10</v>
      </c>
      <c r="B16" s="4"/>
      <c r="C16" s="6">
        <f>+B16/B31</f>
        <v>0</v>
      </c>
    </row>
    <row r="17" spans="1:3" ht="15">
      <c r="A17" s="3" t="s">
        <v>8</v>
      </c>
      <c r="B17" s="4">
        <v>19046.35</v>
      </c>
      <c r="C17" s="6">
        <f>+B17/B31</f>
        <v>0.016830175690692117</v>
      </c>
    </row>
    <row r="18" spans="1:3" ht="15">
      <c r="A18" s="3" t="s">
        <v>3</v>
      </c>
      <c r="B18" s="4">
        <v>80068.1</v>
      </c>
      <c r="C18" s="6">
        <f>+B18/B31</f>
        <v>0.07075162381348161</v>
      </c>
    </row>
    <row r="19" spans="1:3" ht="15">
      <c r="A19" s="3" t="s">
        <v>13</v>
      </c>
      <c r="B19" s="4">
        <v>153465</v>
      </c>
      <c r="C19" s="6">
        <f>+B19/B31</f>
        <v>0.13560828780170825</v>
      </c>
    </row>
    <row r="20" spans="1:3" ht="15">
      <c r="A20" s="3" t="s">
        <v>6</v>
      </c>
      <c r="B20" s="4">
        <v>62758.61</v>
      </c>
      <c r="C20" s="6">
        <f>+B20/B31</f>
        <v>0.055456212471346335</v>
      </c>
    </row>
    <row r="21" spans="1:3" ht="15">
      <c r="A21" s="3" t="s">
        <v>50</v>
      </c>
      <c r="B21" s="4"/>
      <c r="C21" s="6">
        <f>+B21/B31</f>
        <v>0</v>
      </c>
    </row>
    <row r="22" spans="1:3" ht="15">
      <c r="A22" s="3" t="s">
        <v>17</v>
      </c>
      <c r="B22" s="4">
        <v>1440</v>
      </c>
      <c r="C22" s="6">
        <f>+B22/B31</f>
        <v>0.0012724460589350005</v>
      </c>
    </row>
    <row r="23" spans="1:3" ht="15">
      <c r="A23" s="3" t="s">
        <v>22</v>
      </c>
      <c r="B23" s="4">
        <v>39830.05</v>
      </c>
      <c r="C23" s="6">
        <f>+B23/B31</f>
        <v>0.03519554871505835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2757.84</v>
      </c>
      <c r="C26" s="6">
        <f>+B26/B31</f>
        <v>0.002436946277203682</v>
      </c>
    </row>
    <row r="27" spans="1:3" ht="15">
      <c r="A27" s="3" t="s">
        <v>49</v>
      </c>
      <c r="B27" s="4">
        <v>8589.82</v>
      </c>
      <c r="C27" s="6">
        <f>+B27/B31</f>
        <v>0.007590335143028504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57921.34</v>
      </c>
      <c r="C29" s="6">
        <f>+B29/B31</f>
        <v>0.051181792230023754</v>
      </c>
    </row>
    <row r="30" spans="1:3" ht="15">
      <c r="A30" s="3" t="s">
        <v>12</v>
      </c>
      <c r="B30" s="4">
        <v>49238.44</v>
      </c>
      <c r="C30" s="6">
        <f>+B30/B31</f>
        <v>0.04350920758757465</v>
      </c>
    </row>
    <row r="31" spans="2:3" ht="16.5" thickBot="1">
      <c r="B31" s="5">
        <f>SUM(B7:B30)</f>
        <v>1131678.6199999999</v>
      </c>
      <c r="C31" s="7">
        <f>SUM(C7:C30)</f>
        <v>1.0000000000000002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6000</v>
      </c>
      <c r="C7" s="6">
        <f>+B7/B33</f>
        <v>0.012238779568483477</v>
      </c>
    </row>
    <row r="8" spans="1:3" ht="15">
      <c r="A8" s="3" t="s">
        <v>9</v>
      </c>
      <c r="B8" s="4">
        <v>1164.24</v>
      </c>
      <c r="C8" s="6">
        <f>+B8/B33</f>
        <v>0.002374812787468534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2852.73</v>
      </c>
      <c r="C10" s="6">
        <f>+B10/B33</f>
        <v>0.005818988939733312</v>
      </c>
    </row>
    <row r="11" spans="1:3" ht="15">
      <c r="A11" s="3" t="s">
        <v>15</v>
      </c>
      <c r="B11" s="4">
        <v>263520.06</v>
      </c>
      <c r="C11" s="6">
        <f>+B11/B33</f>
        <v>0.53752732103559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820.14</v>
      </c>
      <c r="C14" s="6">
        <f>+B14/B33</f>
        <v>0.0016729187792160066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51</v>
      </c>
      <c r="B18" s="4"/>
      <c r="C18" s="6">
        <f>+B18/B33</f>
        <v>0</v>
      </c>
    </row>
    <row r="19" spans="1:3" ht="15">
      <c r="A19" s="3" t="s">
        <v>8</v>
      </c>
      <c r="B19" s="4">
        <v>17933.5</v>
      </c>
      <c r="C19" s="6">
        <f>+B19/B33</f>
        <v>0.03658069223189974</v>
      </c>
    </row>
    <row r="20" spans="1:3" ht="15">
      <c r="A20" s="3" t="s">
        <v>3</v>
      </c>
      <c r="B20" s="4">
        <v>5688.64</v>
      </c>
      <c r="C20" s="6">
        <f>+B20/B33</f>
        <v>0.011603668500742976</v>
      </c>
    </row>
    <row r="21" spans="1:3" ht="15">
      <c r="A21" s="3" t="s">
        <v>13</v>
      </c>
      <c r="B21" s="4">
        <v>29379</v>
      </c>
      <c r="C21" s="6">
        <f>+B21/B33</f>
        <v>0.05992718415707935</v>
      </c>
    </row>
    <row r="22" spans="1:3" ht="15">
      <c r="A22" s="3" t="s">
        <v>6</v>
      </c>
      <c r="B22" s="4">
        <v>29054.44</v>
      </c>
      <c r="C22" s="6">
        <f>+B22/B33</f>
        <v>0.05926514777428818</v>
      </c>
    </row>
    <row r="23" spans="1:3" ht="15">
      <c r="A23" s="3" t="s">
        <v>50</v>
      </c>
      <c r="B23" s="4"/>
      <c r="C23" s="6">
        <f>+B23/B33</f>
        <v>0</v>
      </c>
    </row>
    <row r="24" spans="1:3" ht="15">
      <c r="A24" s="3" t="s">
        <v>17</v>
      </c>
      <c r="B24" s="4">
        <v>53152.53</v>
      </c>
      <c r="C24" s="6">
        <f>+B24/B33</f>
        <v>0.10842034969620085</v>
      </c>
    </row>
    <row r="25" spans="1:3" ht="15">
      <c r="A25" s="3" t="s">
        <v>22</v>
      </c>
      <c r="B25" s="4">
        <v>28152.49</v>
      </c>
      <c r="C25" s="6">
        <f>+B25/B33</f>
        <v>0.0574253532356559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4839.2</v>
      </c>
      <c r="C28" s="6">
        <f>+B28/B33</f>
        <v>0.009870983681300873</v>
      </c>
    </row>
    <row r="29" spans="1:3" ht="15">
      <c r="A29" s="3" t="s">
        <v>49</v>
      </c>
      <c r="B29" s="4">
        <v>7394.36</v>
      </c>
      <c r="C29" s="6">
        <f>+B29/B33</f>
        <v>0.015082990348335247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9662.19</v>
      </c>
      <c r="C31" s="6">
        <f>+B31/B33</f>
        <v>0.019708902259800896</v>
      </c>
    </row>
    <row r="32" spans="1:3" ht="15">
      <c r="A32" s="3" t="s">
        <v>12</v>
      </c>
      <c r="B32" s="4">
        <v>30631.44</v>
      </c>
      <c r="C32" s="6">
        <f>+B32/B33</f>
        <v>0.062481907004204584</v>
      </c>
    </row>
    <row r="33" spans="2:3" ht="16.5" thickBot="1">
      <c r="B33" s="5">
        <f>SUM(B7:B32)</f>
        <v>490244.96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9841.47</v>
      </c>
      <c r="C7" s="6">
        <f>+B7/B33</f>
        <v>0.027005768574881645</v>
      </c>
    </row>
    <row r="8" spans="1:3" ht="15">
      <c r="A8" s="3" t="s">
        <v>9</v>
      </c>
      <c r="B8" s="4">
        <v>375</v>
      </c>
      <c r="C8" s="6">
        <f>+B8/B33</f>
        <v>0.0010290295266439484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25500</v>
      </c>
      <c r="C10" s="6">
        <f>+B10/B33</f>
        <v>0.06997400781178849</v>
      </c>
    </row>
    <row r="11" spans="1:3" ht="15">
      <c r="A11" s="3" t="s">
        <v>15</v>
      </c>
      <c r="B11" s="4">
        <f>43842.66+24161.25+51422.17</f>
        <v>119426.08</v>
      </c>
      <c r="C11" s="6">
        <f>+B11/B33</f>
        <v>0.3277145668569128</v>
      </c>
    </row>
    <row r="12" spans="1:3" ht="15">
      <c r="A12" s="3" t="s">
        <v>16</v>
      </c>
      <c r="B12" s="4">
        <v>65935.75</v>
      </c>
      <c r="C12" s="6">
        <f>+B12/B33</f>
        <v>0.18093288963043658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/>
      <c r="C14" s="6">
        <f>+B14/B33</f>
        <v>0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51</v>
      </c>
      <c r="B18" s="4"/>
      <c r="C18" s="6">
        <f>+B18/B33</f>
        <v>0</v>
      </c>
    </row>
    <row r="19" spans="1:3" ht="15">
      <c r="A19" s="3" t="s">
        <v>8</v>
      </c>
      <c r="B19" s="4">
        <v>18228.51</v>
      </c>
      <c r="C19" s="6">
        <f>+B19/B33</f>
        <v>0.05002046671126527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/>
      <c r="C21" s="6">
        <f>+B21/B33</f>
        <v>0</v>
      </c>
    </row>
    <row r="22" spans="1:3" ht="15">
      <c r="A22" s="3" t="s">
        <v>6</v>
      </c>
      <c r="B22" s="4">
        <v>5713.96</v>
      </c>
      <c r="C22" s="6">
        <f>+B22/B33</f>
        <v>0.015679556144166547</v>
      </c>
    </row>
    <row r="23" spans="1:3" ht="15">
      <c r="A23" s="3" t="s">
        <v>50</v>
      </c>
      <c r="B23" s="4"/>
      <c r="C23" s="6">
        <f>+B23/B33</f>
        <v>0</v>
      </c>
    </row>
    <row r="24" spans="1:3" ht="15">
      <c r="A24" s="3" t="s">
        <v>17</v>
      </c>
      <c r="B24" s="4">
        <v>41193.81</v>
      </c>
      <c r="C24" s="6">
        <f>+B24/B33</f>
        <v>0.11303905814656198</v>
      </c>
    </row>
    <row r="25" spans="1:3" ht="15">
      <c r="A25" s="3" t="s">
        <v>22</v>
      </c>
      <c r="B25" s="4"/>
      <c r="C25" s="6">
        <f>+B25/B33</f>
        <v>0</v>
      </c>
    </row>
    <row r="26" spans="1:3" ht="15">
      <c r="A26" s="3" t="s">
        <v>7</v>
      </c>
      <c r="B26" s="4">
        <f>1.2+1698.73</f>
        <v>1699.93</v>
      </c>
      <c r="C26" s="6">
        <f>+B26/B33</f>
        <v>0.0046647417686075925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1376.94</v>
      </c>
      <c r="C28" s="6">
        <f>+B28/B33</f>
        <v>0.0037784317771123155</v>
      </c>
    </row>
    <row r="29" spans="1:3" ht="15">
      <c r="A29" s="3" t="s">
        <v>49</v>
      </c>
      <c r="B29" s="4">
        <v>153.29</v>
      </c>
      <c r="C29" s="6">
        <f>+B29/B33</f>
        <v>0.0004206398297046689</v>
      </c>
    </row>
    <row r="30" spans="1:3" ht="15">
      <c r="A30" s="3" t="s">
        <v>41</v>
      </c>
      <c r="B30" s="4">
        <v>10713.93</v>
      </c>
      <c r="C30" s="6">
        <f>+B30/B33</f>
        <v>0.029399867510390393</v>
      </c>
    </row>
    <row r="31" spans="1:3" ht="15">
      <c r="A31" s="3" t="s">
        <v>4</v>
      </c>
      <c r="B31" s="4">
        <v>48995.17</v>
      </c>
      <c r="C31" s="6">
        <f>+B31/B33</f>
        <v>0.1344466042478394</v>
      </c>
    </row>
    <row r="32" spans="1:3" ht="15">
      <c r="A32" s="3" t="s">
        <v>12</v>
      </c>
      <c r="B32" s="4">
        <v>15267.19</v>
      </c>
      <c r="C32" s="6">
        <f>+B32/B33</f>
        <v>0.041894371463688594</v>
      </c>
    </row>
    <row r="33" spans="2:3" ht="16.5" thickBot="1">
      <c r="B33" s="5">
        <f>SUM(B7:B32)</f>
        <v>364421.0299999999</v>
      </c>
      <c r="C33" s="7">
        <f>SUM(C7:C32)</f>
        <v>1.0000000000000002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48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3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51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50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49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5.75" thickBot="1">
      <c r="B33" s="46">
        <f>SUM(B7:B32)</f>
        <v>0</v>
      </c>
      <c r="C33" s="45" t="e">
        <f>SUM(C7:C32)</f>
        <v>#DIV/0!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47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51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50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49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46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3"/>
      <c r="C7" s="6" t="e">
        <f>+B7/B33</f>
        <v>#DIV/0!</v>
      </c>
    </row>
    <row r="8" spans="1:3" ht="15">
      <c r="A8" s="20" t="s">
        <v>9</v>
      </c>
      <c r="B8" s="43"/>
      <c r="C8" s="6" t="e">
        <f>+B8/B33</f>
        <v>#DIV/0!</v>
      </c>
    </row>
    <row r="9" spans="1:3" ht="15">
      <c r="A9" s="20" t="s">
        <v>35</v>
      </c>
      <c r="B9" s="43"/>
      <c r="C9" s="6" t="e">
        <f>+B9/B33</f>
        <v>#DIV/0!</v>
      </c>
    </row>
    <row r="10" spans="1:3" ht="15">
      <c r="A10" s="20" t="s">
        <v>33</v>
      </c>
      <c r="B10" s="43"/>
      <c r="C10" s="6" t="e">
        <f>+B10/B33</f>
        <v>#DIV/0!</v>
      </c>
    </row>
    <row r="11" spans="1:3" ht="15">
      <c r="A11" s="20" t="s">
        <v>15</v>
      </c>
      <c r="B11" s="43"/>
      <c r="C11" s="6" t="e">
        <f>+B11/B33</f>
        <v>#DIV/0!</v>
      </c>
    </row>
    <row r="12" spans="1:3" ht="15">
      <c r="A12" s="20" t="s">
        <v>16</v>
      </c>
      <c r="B12" s="43"/>
      <c r="C12" s="6" t="e">
        <f>+B12/B33</f>
        <v>#DIV/0!</v>
      </c>
    </row>
    <row r="13" spans="1:3" ht="15">
      <c r="A13" s="20" t="s">
        <v>2</v>
      </c>
      <c r="B13" s="43"/>
      <c r="C13" s="6" t="e">
        <f>+B13/B33</f>
        <v>#DIV/0!</v>
      </c>
    </row>
    <row r="14" spans="1:3" ht="15">
      <c r="A14" s="20" t="s">
        <v>21</v>
      </c>
      <c r="B14" s="43"/>
      <c r="C14" s="6" t="e">
        <f>+B14/B33</f>
        <v>#DIV/0!</v>
      </c>
    </row>
    <row r="15" spans="1:3" ht="15">
      <c r="A15" s="20" t="s">
        <v>18</v>
      </c>
      <c r="B15" s="43"/>
      <c r="C15" s="6" t="e">
        <f>+B15/B33</f>
        <v>#DIV/0!</v>
      </c>
    </row>
    <row r="16" spans="1:3" ht="15">
      <c r="A16" s="20" t="s">
        <v>5</v>
      </c>
      <c r="B16" s="43"/>
      <c r="C16" s="6" t="e">
        <f>+B16/B33</f>
        <v>#DIV/0!</v>
      </c>
    </row>
    <row r="17" spans="1:3" ht="15">
      <c r="A17" s="20" t="s">
        <v>10</v>
      </c>
      <c r="B17" s="43"/>
      <c r="C17" s="6" t="e">
        <f>+B17/B33</f>
        <v>#DIV/0!</v>
      </c>
    </row>
    <row r="18" spans="1:3" ht="15">
      <c r="A18" s="20" t="s">
        <v>51</v>
      </c>
      <c r="B18" s="43"/>
      <c r="C18" s="6" t="e">
        <f>+B18/B33</f>
        <v>#DIV/0!</v>
      </c>
    </row>
    <row r="19" spans="1:3" ht="15">
      <c r="A19" s="20" t="s">
        <v>8</v>
      </c>
      <c r="B19" s="43"/>
      <c r="C19" s="6" t="e">
        <f>+B19/B33</f>
        <v>#DIV/0!</v>
      </c>
    </row>
    <row r="20" spans="1:3" ht="15">
      <c r="A20" s="20" t="s">
        <v>3</v>
      </c>
      <c r="B20" s="43"/>
      <c r="C20" s="6" t="e">
        <f>+B20/B33</f>
        <v>#DIV/0!</v>
      </c>
    </row>
    <row r="21" spans="1:3" ht="15">
      <c r="A21" s="20" t="s">
        <v>13</v>
      </c>
      <c r="B21" s="43"/>
      <c r="C21" s="6" t="e">
        <f>+B21/B33</f>
        <v>#DIV/0!</v>
      </c>
    </row>
    <row r="22" spans="1:3" ht="15">
      <c r="A22" s="20" t="s">
        <v>6</v>
      </c>
      <c r="B22" s="43"/>
      <c r="C22" s="6" t="e">
        <f>+B22/B33</f>
        <v>#DIV/0!</v>
      </c>
    </row>
    <row r="23" spans="1:3" ht="15">
      <c r="A23" s="20" t="s">
        <v>50</v>
      </c>
      <c r="B23" s="43"/>
      <c r="C23" s="6" t="e">
        <f>+B23/B33</f>
        <v>#DIV/0!</v>
      </c>
    </row>
    <row r="24" spans="1:3" ht="15">
      <c r="A24" s="20" t="s">
        <v>17</v>
      </c>
      <c r="B24" s="43"/>
      <c r="C24" s="6" t="e">
        <f>+B24/B33</f>
        <v>#DIV/0!</v>
      </c>
    </row>
    <row r="25" spans="1:3" ht="15">
      <c r="A25" s="20" t="s">
        <v>22</v>
      </c>
      <c r="B25" s="43"/>
      <c r="C25" s="6" t="e">
        <f>+B25/B33</f>
        <v>#DIV/0!</v>
      </c>
    </row>
    <row r="26" spans="1:3" ht="15">
      <c r="A26" s="20" t="s">
        <v>7</v>
      </c>
      <c r="B26" s="43"/>
      <c r="C26" s="6" t="e">
        <f>+B26/B33</f>
        <v>#DIV/0!</v>
      </c>
    </row>
    <row r="27" spans="1:3" ht="15">
      <c r="A27" s="20" t="s">
        <v>36</v>
      </c>
      <c r="B27" s="43"/>
      <c r="C27" s="6" t="e">
        <f>+B27/B33</f>
        <v>#DIV/0!</v>
      </c>
    </row>
    <row r="28" spans="1:3" ht="15">
      <c r="A28" s="20" t="s">
        <v>11</v>
      </c>
      <c r="B28" s="43"/>
      <c r="C28" s="6" t="e">
        <f>+B28/B33</f>
        <v>#DIV/0!</v>
      </c>
    </row>
    <row r="29" spans="1:3" ht="15">
      <c r="A29" s="20" t="s">
        <v>49</v>
      </c>
      <c r="B29" s="43"/>
      <c r="C29" s="6" t="e">
        <f>+B29/B33</f>
        <v>#DIV/0!</v>
      </c>
    </row>
    <row r="30" spans="1:3" ht="15">
      <c r="A30" s="20" t="s">
        <v>41</v>
      </c>
      <c r="B30" s="43"/>
      <c r="C30" s="6" t="e">
        <f>+B30/B33</f>
        <v>#DIV/0!</v>
      </c>
    </row>
    <row r="31" spans="1:3" ht="15">
      <c r="A31" s="20" t="s">
        <v>4</v>
      </c>
      <c r="B31" s="43"/>
      <c r="C31" s="40" t="e">
        <f>+B31/B33</f>
        <v>#DIV/0!</v>
      </c>
    </row>
    <row r="32" spans="1:3" ht="15">
      <c r="A32" s="20" t="s">
        <v>12</v>
      </c>
      <c r="B32" s="43"/>
      <c r="C32" s="40" t="e">
        <f>+B32/B33</f>
        <v>#DIV/0!</v>
      </c>
    </row>
    <row r="33" spans="2:3" ht="16.5" thickBot="1">
      <c r="B33" s="44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45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51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50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49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2:3" ht="13.5" thickBot="1">
      <c r="B33" s="25">
        <f>SUM(B7:B32)</f>
        <v>0</v>
      </c>
      <c r="C33" s="42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51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50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49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 t="e">
        <f>+B7/B34</f>
        <v>#DIV/0!</v>
      </c>
    </row>
    <row r="8" spans="1:3" ht="15">
      <c r="A8" s="20" t="s">
        <v>9</v>
      </c>
      <c r="B8" s="4"/>
      <c r="C8" s="6" t="e">
        <f>+B8/B34</f>
        <v>#DIV/0!</v>
      </c>
    </row>
    <row r="9" spans="1:3" ht="15">
      <c r="A9" s="20" t="s">
        <v>35</v>
      </c>
      <c r="B9" s="4"/>
      <c r="C9" s="6" t="e">
        <f>+B9/B34</f>
        <v>#DIV/0!</v>
      </c>
    </row>
    <row r="10" spans="1:3" ht="15">
      <c r="A10" s="20" t="s">
        <v>33</v>
      </c>
      <c r="B10" s="4"/>
      <c r="C10" s="6" t="e">
        <f>+B10/B34</f>
        <v>#DIV/0!</v>
      </c>
    </row>
    <row r="11" spans="1:3" ht="15">
      <c r="A11" s="20" t="s">
        <v>15</v>
      </c>
      <c r="B11" s="4"/>
      <c r="C11" s="6" t="e">
        <f>+B11/B34</f>
        <v>#DIV/0!</v>
      </c>
    </row>
    <row r="12" spans="1:3" ht="15">
      <c r="A12" s="20" t="s">
        <v>16</v>
      </c>
      <c r="B12" s="4"/>
      <c r="C12" s="6" t="e">
        <f>+B12/B34</f>
        <v>#DIV/0!</v>
      </c>
    </row>
    <row r="13" spans="1:3" ht="15">
      <c r="A13" s="20" t="s">
        <v>2</v>
      </c>
      <c r="B13" s="4"/>
      <c r="C13" s="6" t="e">
        <f>+B13/B34</f>
        <v>#DIV/0!</v>
      </c>
    </row>
    <row r="14" spans="1:3" ht="15">
      <c r="A14" s="20" t="s">
        <v>21</v>
      </c>
      <c r="B14" s="4"/>
      <c r="C14" s="6" t="e">
        <f>+B14/B34</f>
        <v>#DIV/0!</v>
      </c>
    </row>
    <row r="15" spans="1:3" ht="15">
      <c r="A15" s="20" t="s">
        <v>18</v>
      </c>
      <c r="B15" s="4"/>
      <c r="C15" s="6" t="e">
        <f>+B15/B34</f>
        <v>#DIV/0!</v>
      </c>
    </row>
    <row r="16" spans="1:3" ht="15">
      <c r="A16" s="20" t="s">
        <v>5</v>
      </c>
      <c r="B16" s="4"/>
      <c r="C16" s="6" t="e">
        <f>+B16/B34</f>
        <v>#DIV/0!</v>
      </c>
    </row>
    <row r="17" spans="1:3" ht="15">
      <c r="A17" s="20" t="s">
        <v>10</v>
      </c>
      <c r="B17" s="4"/>
      <c r="C17" s="6" t="e">
        <f>+B17/B34</f>
        <v>#DIV/0!</v>
      </c>
    </row>
    <row r="18" spans="1:3" ht="15">
      <c r="A18" s="20" t="s">
        <v>51</v>
      </c>
      <c r="B18" s="4"/>
      <c r="C18" s="6" t="e">
        <f>+B18/B34</f>
        <v>#DIV/0!</v>
      </c>
    </row>
    <row r="19" spans="1:3" ht="15">
      <c r="A19" s="20" t="s">
        <v>8</v>
      </c>
      <c r="B19" s="4"/>
      <c r="C19" s="6" t="e">
        <f>+B19/B34</f>
        <v>#DIV/0!</v>
      </c>
    </row>
    <row r="20" spans="1:3" ht="15">
      <c r="A20" s="20" t="s">
        <v>3</v>
      </c>
      <c r="B20" s="4"/>
      <c r="C20" s="6" t="e">
        <f>+B20/B34</f>
        <v>#DIV/0!</v>
      </c>
    </row>
    <row r="21" spans="1:3" ht="15">
      <c r="A21" s="20" t="s">
        <v>13</v>
      </c>
      <c r="B21" s="4"/>
      <c r="C21" s="6" t="e">
        <f>+B21/B34</f>
        <v>#DIV/0!</v>
      </c>
    </row>
    <row r="22" spans="1:3" ht="15">
      <c r="A22" s="20" t="s">
        <v>6</v>
      </c>
      <c r="B22" s="4"/>
      <c r="C22" s="6" t="e">
        <f>+B22/B34</f>
        <v>#DIV/0!</v>
      </c>
    </row>
    <row r="23" spans="1:3" ht="15">
      <c r="A23" s="20" t="s">
        <v>50</v>
      </c>
      <c r="B23" s="4"/>
      <c r="C23" s="6" t="e">
        <f>+B23/B34</f>
        <v>#DIV/0!</v>
      </c>
    </row>
    <row r="24" spans="1:3" ht="15">
      <c r="A24" s="20" t="s">
        <v>17</v>
      </c>
      <c r="B24" s="4"/>
      <c r="C24" s="6" t="e">
        <f>+B24/B34</f>
        <v>#DIV/0!</v>
      </c>
    </row>
    <row r="25" spans="1:3" ht="15">
      <c r="A25" s="20" t="s">
        <v>22</v>
      </c>
      <c r="B25" s="4"/>
      <c r="C25" s="6" t="e">
        <f>+B25/B34</f>
        <v>#DIV/0!</v>
      </c>
    </row>
    <row r="26" spans="1:3" ht="15">
      <c r="A26" s="20" t="s">
        <v>7</v>
      </c>
      <c r="B26" s="4"/>
      <c r="C26" s="6" t="e">
        <f>+B26/B34</f>
        <v>#DIV/0!</v>
      </c>
    </row>
    <row r="27" spans="1:3" ht="15">
      <c r="A27" s="20" t="s">
        <v>36</v>
      </c>
      <c r="B27" s="4"/>
      <c r="C27" s="6" t="e">
        <f>+B27/B34</f>
        <v>#DIV/0!</v>
      </c>
    </row>
    <row r="28" spans="1:3" ht="15">
      <c r="A28" s="20" t="s">
        <v>11</v>
      </c>
      <c r="B28" s="4"/>
      <c r="C28" s="6" t="e">
        <f>+B28/B34</f>
        <v>#DIV/0!</v>
      </c>
    </row>
    <row r="29" spans="1:3" ht="15">
      <c r="A29" s="20" t="s">
        <v>49</v>
      </c>
      <c r="B29" s="4"/>
      <c r="C29" s="6" t="e">
        <f>+B29/B34</f>
        <v>#DIV/0!</v>
      </c>
    </row>
    <row r="30" spans="1:3" ht="15">
      <c r="A30" s="20" t="s">
        <v>41</v>
      </c>
      <c r="B30" s="4"/>
      <c r="C30" s="6" t="e">
        <f>+B30/B34</f>
        <v>#DIV/0!</v>
      </c>
    </row>
    <row r="31" spans="1:3" ht="15">
      <c r="A31" s="20" t="s">
        <v>4</v>
      </c>
      <c r="B31" s="10"/>
      <c r="C31" s="6" t="e">
        <f>+B31/B34</f>
        <v>#DIV/0!</v>
      </c>
    </row>
    <row r="32" spans="1:3" ht="15">
      <c r="A32" s="20" t="s">
        <v>12</v>
      </c>
      <c r="B32" s="14"/>
      <c r="C32" s="6" t="e">
        <f>+B32/B34</f>
        <v>#DIV/0!</v>
      </c>
    </row>
    <row r="34" spans="2:3" ht="16.5" thickBot="1">
      <c r="B34" s="5">
        <f>SUM(B7:B33)</f>
        <v>0</v>
      </c>
      <c r="C34" s="34" t="e">
        <f>SUM(C7:C33)</f>
        <v>#DIV/0!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61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>
        <f>+B7/B33</f>
        <v>0</v>
      </c>
      <c r="F7" s="9"/>
      <c r="G7" s="10"/>
      <c r="H7" s="11"/>
    </row>
    <row r="8" spans="1:8" ht="15">
      <c r="A8" s="20" t="s">
        <v>9</v>
      </c>
      <c r="B8" s="4"/>
      <c r="C8" s="6">
        <f>+B8/B33</f>
        <v>0</v>
      </c>
      <c r="F8" s="9"/>
      <c r="G8" s="14"/>
      <c r="H8" s="11"/>
    </row>
    <row r="9" spans="1:8" ht="15">
      <c r="A9" s="20" t="s">
        <v>35</v>
      </c>
      <c r="B9" s="4">
        <v>19750</v>
      </c>
      <c r="C9" s="6">
        <f>+B9/B33</f>
        <v>0.04243640303375374</v>
      </c>
      <c r="F9" s="9"/>
      <c r="G9" s="10"/>
      <c r="H9" s="11"/>
    </row>
    <row r="10" spans="1:8" ht="15">
      <c r="A10" s="20" t="s">
        <v>33</v>
      </c>
      <c r="B10" s="4">
        <v>28479.08</v>
      </c>
      <c r="C10" s="6">
        <f>+B10/B33</f>
        <v>0.061192390729646357</v>
      </c>
      <c r="F10" s="9"/>
      <c r="G10" s="10"/>
      <c r="H10" s="11"/>
    </row>
    <row r="11" spans="1:8" ht="15">
      <c r="A11" s="20" t="s">
        <v>15</v>
      </c>
      <c r="B11" s="4">
        <v>150301.62</v>
      </c>
      <c r="C11" s="6">
        <f>+B11/B33</f>
        <v>0.32294987964284055</v>
      </c>
      <c r="F11" s="9"/>
      <c r="G11" s="10"/>
      <c r="H11" s="11"/>
    </row>
    <row r="12" spans="1:8" ht="15">
      <c r="A12" s="20" t="s">
        <v>16</v>
      </c>
      <c r="B12" s="4"/>
      <c r="C12" s="6">
        <f>+B12/B33</f>
        <v>0</v>
      </c>
      <c r="F12" s="9"/>
      <c r="G12" s="10"/>
      <c r="H12" s="11"/>
    </row>
    <row r="13" spans="1:8" ht="15">
      <c r="A13" s="20" t="s">
        <v>2</v>
      </c>
      <c r="B13" s="4"/>
      <c r="C13" s="6">
        <f>+B13/B33</f>
        <v>0</v>
      </c>
      <c r="F13" s="9"/>
      <c r="G13" s="10"/>
      <c r="H13" s="11"/>
    </row>
    <row r="14" spans="1:8" ht="15">
      <c r="A14" s="20" t="s">
        <v>21</v>
      </c>
      <c r="B14" s="4">
        <v>5741.27</v>
      </c>
      <c r="C14" s="6">
        <f>+B14/B33</f>
        <v>0.01233614418458731</v>
      </c>
      <c r="F14" s="9"/>
      <c r="G14" s="10"/>
      <c r="H14" s="11"/>
    </row>
    <row r="15" spans="1:8" ht="15">
      <c r="A15" s="20" t="s">
        <v>18</v>
      </c>
      <c r="B15" s="4"/>
      <c r="C15" s="6">
        <f>+B15/B33</f>
        <v>0</v>
      </c>
      <c r="F15" s="9"/>
      <c r="G15" s="10"/>
      <c r="H15" s="11"/>
    </row>
    <row r="16" spans="1:8" ht="15">
      <c r="A16" s="20" t="s">
        <v>5</v>
      </c>
      <c r="B16" s="4">
        <v>28321.88</v>
      </c>
      <c r="C16" s="6">
        <f>+B16/B33</f>
        <v>0.06085461844828402</v>
      </c>
      <c r="F16" s="9"/>
      <c r="G16" s="10"/>
      <c r="H16" s="11"/>
    </row>
    <row r="17" spans="1:8" ht="15">
      <c r="A17" s="20" t="s">
        <v>10</v>
      </c>
      <c r="B17" s="4"/>
      <c r="C17" s="6">
        <f>+B17/B33</f>
        <v>0</v>
      </c>
      <c r="F17" s="9"/>
      <c r="G17" s="10"/>
      <c r="H17" s="11"/>
    </row>
    <row r="18" spans="1:8" ht="15">
      <c r="A18" s="20" t="s">
        <v>51</v>
      </c>
      <c r="B18" s="4"/>
      <c r="C18" s="6">
        <f>+B18/B33</f>
        <v>0</v>
      </c>
      <c r="F18" s="9"/>
      <c r="G18" s="10"/>
      <c r="H18" s="11"/>
    </row>
    <row r="19" spans="1:8" ht="15">
      <c r="A19" s="20" t="s">
        <v>8</v>
      </c>
      <c r="B19" s="4">
        <v>20522.01</v>
      </c>
      <c r="C19" s="6">
        <f>+B19/B33</f>
        <v>0.04409520442646706</v>
      </c>
      <c r="F19" s="9"/>
      <c r="G19" s="10"/>
      <c r="H19" s="11"/>
    </row>
    <row r="20" spans="1:8" ht="15">
      <c r="A20" s="20" t="s">
        <v>3</v>
      </c>
      <c r="B20" s="4">
        <v>34996.99</v>
      </c>
      <c r="C20" s="6">
        <f>+B20/B33</f>
        <v>0.07519728468902527</v>
      </c>
      <c r="F20" s="9"/>
      <c r="G20" s="10"/>
      <c r="H20" s="11"/>
    </row>
    <row r="21" spans="1:8" ht="15">
      <c r="A21" s="20" t="s">
        <v>13</v>
      </c>
      <c r="B21" s="4"/>
      <c r="C21" s="6">
        <f>+B21/B33</f>
        <v>0</v>
      </c>
      <c r="F21" s="9"/>
      <c r="G21" s="10"/>
      <c r="H21" s="11"/>
    </row>
    <row r="22" spans="1:8" ht="15">
      <c r="A22" s="20" t="s">
        <v>6</v>
      </c>
      <c r="B22" s="4">
        <v>44087.15</v>
      </c>
      <c r="C22" s="6">
        <f>+B22/B33</f>
        <v>0.09472911726630664</v>
      </c>
      <c r="F22" s="9"/>
      <c r="G22" s="10"/>
      <c r="H22" s="11"/>
    </row>
    <row r="23" spans="1:8" ht="15">
      <c r="A23" s="20" t="s">
        <v>50</v>
      </c>
      <c r="B23" s="4"/>
      <c r="C23" s="6">
        <f>+B23/B33</f>
        <v>0</v>
      </c>
      <c r="F23" s="9"/>
      <c r="G23" s="10"/>
      <c r="H23" s="11"/>
    </row>
    <row r="24" spans="1:8" ht="15">
      <c r="A24" s="20" t="s">
        <v>17</v>
      </c>
      <c r="B24" s="4"/>
      <c r="C24" s="6">
        <f>+B24/B33</f>
        <v>0</v>
      </c>
      <c r="F24" s="9"/>
      <c r="G24" s="10"/>
      <c r="H24" s="11"/>
    </row>
    <row r="25" spans="1:8" ht="15">
      <c r="A25" s="20" t="s">
        <v>22</v>
      </c>
      <c r="B25" s="4">
        <v>11527.05</v>
      </c>
      <c r="C25" s="6">
        <f>+B25/B33</f>
        <v>0.024767926055201568</v>
      </c>
      <c r="F25" s="9"/>
      <c r="G25" s="10"/>
      <c r="H25" s="11"/>
    </row>
    <row r="26" spans="1:8" ht="15.75">
      <c r="A26" s="20" t="s">
        <v>7</v>
      </c>
      <c r="B26" s="4">
        <v>4991.1</v>
      </c>
      <c r="C26" s="6">
        <f>+B26/B33</f>
        <v>0.01072426993325409</v>
      </c>
      <c r="F26" s="8"/>
      <c r="G26" s="12"/>
      <c r="H26" s="13"/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1537.78</v>
      </c>
      <c r="C28" s="6">
        <f>+B28/B33</f>
        <v>0.003304195030746624</v>
      </c>
    </row>
    <row r="29" spans="1:3" ht="15">
      <c r="A29" s="20" t="s">
        <v>49</v>
      </c>
      <c r="B29" s="4">
        <v>8327.59</v>
      </c>
      <c r="C29" s="6">
        <f>+B29/B33</f>
        <v>0.01789331471087885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57163.1</v>
      </c>
      <c r="C31" s="6">
        <f>+B31/B33</f>
        <v>0.12282513165867182</v>
      </c>
    </row>
    <row r="32" spans="1:3" ht="15">
      <c r="A32" s="20" t="s">
        <v>12</v>
      </c>
      <c r="B32" s="4">
        <v>49655.69</v>
      </c>
      <c r="C32" s="6">
        <f>+B32/B33</f>
        <v>0.10669412019033596</v>
      </c>
    </row>
    <row r="33" spans="2:3" ht="16.5" thickBot="1">
      <c r="B33" s="5">
        <f>SUM(B7:B32)</f>
        <v>465402.31000000006</v>
      </c>
      <c r="C33" s="34">
        <f>SUM(C7:C32)</f>
        <v>0.9999999999999999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60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>
        <v>4149.85</v>
      </c>
      <c r="C7" s="6">
        <f>+B7/B33</f>
        <v>0.01167842773751045</v>
      </c>
    </row>
    <row r="8" spans="1:3" ht="15">
      <c r="A8" s="20" t="s">
        <v>9</v>
      </c>
      <c r="B8" s="4">
        <v>525</v>
      </c>
      <c r="C8" s="6">
        <f>+B8/B33</f>
        <v>0.0014774448623909263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>
        <v>20032.33</v>
      </c>
      <c r="C10" s="6">
        <f>+B10/B33</f>
        <v>0.056374596267085006</v>
      </c>
    </row>
    <row r="11" spans="1:3" ht="15">
      <c r="A11" s="20" t="s">
        <v>15</v>
      </c>
      <c r="B11" s="4">
        <v>1575</v>
      </c>
      <c r="C11" s="6">
        <f>+B11/B33</f>
        <v>0.004432334587172779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4236.29</v>
      </c>
      <c r="C14" s="6">
        <f>+B14/B33</f>
        <v>0.011921685516377253</v>
      </c>
    </row>
    <row r="15" spans="1:3" ht="15">
      <c r="A15" s="20" t="s">
        <v>18</v>
      </c>
      <c r="B15" s="4">
        <v>0</v>
      </c>
      <c r="C15" s="6">
        <f>+B15/B33</f>
        <v>0</v>
      </c>
    </row>
    <row r="16" spans="1:3" ht="15">
      <c r="A16" s="20" t="s">
        <v>5</v>
      </c>
      <c r="B16" s="4">
        <v>38303.93</v>
      </c>
      <c r="C16" s="6">
        <f>+B16/B33</f>
        <v>0.10779418016739367</v>
      </c>
    </row>
    <row r="17" spans="1:3" ht="15">
      <c r="A17" s="20" t="s">
        <v>10</v>
      </c>
      <c r="B17" s="4">
        <v>2577.33</v>
      </c>
      <c r="C17" s="6">
        <f>+B17/B33</f>
        <v>0.007253072318449536</v>
      </c>
    </row>
    <row r="18" spans="1:3" ht="15">
      <c r="A18" s="20" t="s">
        <v>51</v>
      </c>
      <c r="B18" s="4"/>
      <c r="C18" s="6">
        <f>+B18/B33</f>
        <v>0</v>
      </c>
    </row>
    <row r="19" spans="1:3" ht="15">
      <c r="A19" s="20" t="s">
        <v>8</v>
      </c>
      <c r="B19" s="4">
        <v>19499.37</v>
      </c>
      <c r="C19" s="6">
        <f>+B19/B33</f>
        <v>0.054874750526399535</v>
      </c>
    </row>
    <row r="20" spans="1:3" ht="15">
      <c r="A20" s="20" t="s">
        <v>3</v>
      </c>
      <c r="B20" s="4">
        <v>75164.28</v>
      </c>
      <c r="C20" s="6">
        <f>+B20/B33</f>
        <v>0.21152586537392964</v>
      </c>
    </row>
    <row r="21" spans="1:3" ht="15">
      <c r="A21" s="20" t="s">
        <v>13</v>
      </c>
      <c r="B21" s="4">
        <v>6528.71</v>
      </c>
      <c r="C21" s="6">
        <f>+B21/B33</f>
        <v>0.01837296961436241</v>
      </c>
    </row>
    <row r="22" spans="1:3" ht="15">
      <c r="A22" s="20" t="s">
        <v>6</v>
      </c>
      <c r="B22" s="4">
        <v>38931.15</v>
      </c>
      <c r="C22" s="6">
        <f>+B22/B33</f>
        <v>0.10955929057994383</v>
      </c>
    </row>
    <row r="23" spans="1:3" ht="15">
      <c r="A23" s="20" t="s">
        <v>50</v>
      </c>
      <c r="B23" s="4"/>
      <c r="C23" s="6">
        <f>+B23/B33</f>
        <v>0</v>
      </c>
    </row>
    <row r="24" spans="1:3" ht="15">
      <c r="A24" s="20" t="s">
        <v>17</v>
      </c>
      <c r="B24" s="4">
        <v>30000.48</v>
      </c>
      <c r="C24" s="6">
        <f>+B24/B33</f>
        <v>0.08442677151478427</v>
      </c>
    </row>
    <row r="25" spans="1:3" ht="15">
      <c r="A25" s="20" t="s">
        <v>22</v>
      </c>
      <c r="B25" s="4">
        <v>4921.79</v>
      </c>
      <c r="C25" s="6">
        <f>+B25/B33</f>
        <v>0.013850806379556262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2664.27</v>
      </c>
      <c r="C28" s="6">
        <f>+B28/B33</f>
        <v>0.007497737187661473</v>
      </c>
    </row>
    <row r="29" spans="1:3" ht="15">
      <c r="A29" s="20" t="s">
        <v>49</v>
      </c>
      <c r="B29" s="4">
        <v>8200.75</v>
      </c>
      <c r="C29" s="6">
        <f>+B29/B33</f>
        <v>0.023078392295718838</v>
      </c>
    </row>
    <row r="30" spans="1:3" ht="15">
      <c r="A30" s="20" t="s">
        <v>53</v>
      </c>
      <c r="B30" s="4">
        <v>4499.59</v>
      </c>
      <c r="C30" s="6">
        <f>+B30/B33</f>
        <v>0.012662659292124932</v>
      </c>
    </row>
    <row r="31" spans="1:3" ht="15">
      <c r="A31" s="20" t="s">
        <v>4</v>
      </c>
      <c r="B31" s="4">
        <v>55202.47</v>
      </c>
      <c r="C31" s="6">
        <f>+B31/B33</f>
        <v>0.15534972512912237</v>
      </c>
    </row>
    <row r="32" spans="1:3" ht="15">
      <c r="A32" s="20" t="s">
        <v>12</v>
      </c>
      <c r="B32" s="4">
        <v>38330.62</v>
      </c>
      <c r="C32" s="6">
        <f>+B32/B33</f>
        <v>0.10786929065001694</v>
      </c>
    </row>
    <row r="33" spans="2:3" ht="16.5" thickBot="1">
      <c r="B33" s="5">
        <f>SUM(B7:B32)</f>
        <v>355343.20999999996</v>
      </c>
      <c r="C33" s="33">
        <f>SUM(C7:C32)</f>
        <v>1</v>
      </c>
    </row>
    <row r="34" ht="13.5" thickTop="1"/>
    <row r="36" ht="12.75">
      <c r="A36" t="s">
        <v>58</v>
      </c>
    </row>
    <row r="37" ht="12.75">
      <c r="A37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2014-01-09T16:28:15Z</dcterms:modified>
  <cp:category/>
  <cp:version/>
  <cp:contentType/>
  <cp:contentStatus/>
</cp:coreProperties>
</file>