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700" firstSheet="1" activeTab="11"/>
  </bookViews>
  <sheets>
    <sheet name="072010" sheetId="13" r:id="rId1"/>
    <sheet name="611" sheetId="24" r:id="rId2"/>
    <sheet name="711" sheetId="25" r:id="rId3"/>
    <sheet name="811" sheetId="26" r:id="rId4"/>
    <sheet name="911" sheetId="27" r:id="rId5"/>
    <sheet name="1011" sheetId="28" r:id="rId6"/>
    <sheet name="1111" sheetId="29" r:id="rId7"/>
    <sheet name="1211" sheetId="30" r:id="rId8"/>
    <sheet name="112" sheetId="31" r:id="rId9"/>
    <sheet name="212" sheetId="32" r:id="rId10"/>
    <sheet name="312" sheetId="33" r:id="rId11"/>
    <sheet name="412" sheetId="34" r:id="rId12"/>
  </sheets>
  <calcPr calcId="125725"/>
</workbook>
</file>

<file path=xl/calcChain.xml><?xml version="1.0" encoding="utf-8"?>
<calcChain xmlns="http://schemas.openxmlformats.org/spreadsheetml/2006/main">
  <c r="E36" i="34"/>
  <c r="E38" s="1"/>
  <c r="E29"/>
  <c r="B37" s="1"/>
  <c r="C29"/>
  <c r="B35" s="1"/>
  <c r="B29"/>
  <c r="B34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F20"/>
  <c r="D20"/>
  <c r="F19"/>
  <c r="D19"/>
  <c r="F18"/>
  <c r="D18"/>
  <c r="F17"/>
  <c r="D17"/>
  <c r="F16"/>
  <c r="D16"/>
  <c r="F15"/>
  <c r="D15"/>
  <c r="D14"/>
  <c r="F14" s="1"/>
  <c r="D13"/>
  <c r="F13" s="1"/>
  <c r="D12"/>
  <c r="F12" s="1"/>
  <c r="D11"/>
  <c r="F11" s="1"/>
  <c r="D10"/>
  <c r="F10" s="1"/>
  <c r="D9"/>
  <c r="E29" i="33"/>
  <c r="C29"/>
  <c r="B29"/>
  <c r="B34" s="1"/>
  <c r="B37"/>
  <c r="E36"/>
  <c r="E38" s="1"/>
  <c r="B35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I16" i="32"/>
  <c r="I10"/>
  <c r="I11"/>
  <c r="I12"/>
  <c r="I13"/>
  <c r="I14"/>
  <c r="I15"/>
  <c r="I17"/>
  <c r="I18"/>
  <c r="I19"/>
  <c r="I20"/>
  <c r="I21"/>
  <c r="I22"/>
  <c r="I23"/>
  <c r="I24"/>
  <c r="I25"/>
  <c r="I26"/>
  <c r="I27"/>
  <c r="I28"/>
  <c r="I29"/>
  <c r="I9"/>
  <c r="C29"/>
  <c r="B29"/>
  <c r="E36"/>
  <c r="E38" s="1"/>
  <c r="E29"/>
  <c r="B37" s="1"/>
  <c r="B35"/>
  <c r="B34"/>
  <c r="D28"/>
  <c r="F28" s="1"/>
  <c r="D27"/>
  <c r="F27" s="1"/>
  <c r="F26"/>
  <c r="D26"/>
  <c r="F25"/>
  <c r="D25"/>
  <c r="D24"/>
  <c r="F24" s="1"/>
  <c r="D23"/>
  <c r="F23" s="1"/>
  <c r="F22"/>
  <c r="D22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D16" i="31"/>
  <c r="F16" s="1"/>
  <c r="C29"/>
  <c r="D29"/>
  <c r="E29"/>
  <c r="B37" s="1"/>
  <c r="B29"/>
  <c r="E36"/>
  <c r="E38" s="1"/>
  <c r="B35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F15"/>
  <c r="D15"/>
  <c r="D14"/>
  <c r="F14" s="1"/>
  <c r="F13"/>
  <c r="D13"/>
  <c r="F12"/>
  <c r="D12"/>
  <c r="D11"/>
  <c r="F11" s="1"/>
  <c r="D10"/>
  <c r="F10" s="1"/>
  <c r="D9"/>
  <c r="F9" s="1"/>
  <c r="E36" i="30"/>
  <c r="E38" s="1"/>
  <c r="E29"/>
  <c r="B37" s="1"/>
  <c r="C29"/>
  <c r="B35" s="1"/>
  <c r="B29"/>
  <c r="D28"/>
  <c r="F28" s="1"/>
  <c r="D27"/>
  <c r="F27" s="1"/>
  <c r="D26"/>
  <c r="F26" s="1"/>
  <c r="D25"/>
  <c r="F25" s="1"/>
  <c r="D24"/>
  <c r="F24" s="1"/>
  <c r="F23"/>
  <c r="D23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28" i="29"/>
  <c r="F28" s="1"/>
  <c r="D10" i="28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E29"/>
  <c r="C29"/>
  <c r="B29"/>
  <c r="B34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9" i="29"/>
  <c r="B34" s="1"/>
  <c r="E36"/>
  <c r="E38" s="1"/>
  <c r="E29"/>
  <c r="B37" s="1"/>
  <c r="C29"/>
  <c r="B35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M38" i="28"/>
  <c r="E36"/>
  <c r="E38" s="1"/>
  <c r="B37"/>
  <c r="B35"/>
  <c r="D9"/>
  <c r="F9" s="1"/>
  <c r="C29" i="27"/>
  <c r="B35" s="1"/>
  <c r="I28"/>
  <c r="H29"/>
  <c r="G29"/>
  <c r="E36"/>
  <c r="E38" s="1"/>
  <c r="E29"/>
  <c r="B37" s="1"/>
  <c r="B29"/>
  <c r="D27"/>
  <c r="F27" s="1"/>
  <c r="I27" s="1"/>
  <c r="D26"/>
  <c r="F26" s="1"/>
  <c r="I26" s="1"/>
  <c r="D25"/>
  <c r="F25" s="1"/>
  <c r="I25" s="1"/>
  <c r="D24"/>
  <c r="F24" s="1"/>
  <c r="I24" s="1"/>
  <c r="D23"/>
  <c r="F23" s="1"/>
  <c r="I23" s="1"/>
  <c r="D22"/>
  <c r="F22" s="1"/>
  <c r="I22" s="1"/>
  <c r="D21"/>
  <c r="F21" s="1"/>
  <c r="I21" s="1"/>
  <c r="D20"/>
  <c r="F20" s="1"/>
  <c r="I20" s="1"/>
  <c r="D19"/>
  <c r="F19" s="1"/>
  <c r="I19" s="1"/>
  <c r="D18"/>
  <c r="F18" s="1"/>
  <c r="I18" s="1"/>
  <c r="D17"/>
  <c r="F17" s="1"/>
  <c r="I17" s="1"/>
  <c r="D16"/>
  <c r="F16" s="1"/>
  <c r="I16" s="1"/>
  <c r="D15"/>
  <c r="F15" s="1"/>
  <c r="I15" s="1"/>
  <c r="D14"/>
  <c r="F14" s="1"/>
  <c r="I14" s="1"/>
  <c r="D13"/>
  <c r="F13" s="1"/>
  <c r="I13" s="1"/>
  <c r="D12"/>
  <c r="F12" s="1"/>
  <c r="I12" s="1"/>
  <c r="D11"/>
  <c r="F11" s="1"/>
  <c r="I11" s="1"/>
  <c r="D10"/>
  <c r="F10" s="1"/>
  <c r="I10" s="1"/>
  <c r="D9"/>
  <c r="F9" s="1"/>
  <c r="I9" s="1"/>
  <c r="E36" i="26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5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F22"/>
  <c r="D22"/>
  <c r="D21"/>
  <c r="F21" s="1"/>
  <c r="F20"/>
  <c r="D20"/>
  <c r="F19"/>
  <c r="D19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4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C53" i="13"/>
  <c r="E41"/>
  <c r="E43"/>
  <c r="E35"/>
  <c r="B42"/>
  <c r="C35"/>
  <c r="B40"/>
  <c r="B35"/>
  <c r="B39"/>
  <c r="D34"/>
  <c r="F34"/>
  <c r="D33"/>
  <c r="F33"/>
  <c r="D32"/>
  <c r="F32"/>
  <c r="D31"/>
  <c r="F31"/>
  <c r="D30"/>
  <c r="F30"/>
  <c r="D29"/>
  <c r="F29"/>
  <c r="D28"/>
  <c r="F28"/>
  <c r="D27"/>
  <c r="F27"/>
  <c r="D26"/>
  <c r="F26"/>
  <c r="D25"/>
  <c r="F25"/>
  <c r="D24"/>
  <c r="F24"/>
  <c r="D23"/>
  <c r="F23"/>
  <c r="D22"/>
  <c r="F22"/>
  <c r="D21"/>
  <c r="F21"/>
  <c r="D20"/>
  <c r="F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B41"/>
  <c r="B43"/>
  <c r="D35"/>
  <c r="F35"/>
  <c r="D29" i="34" l="1"/>
  <c r="F9"/>
  <c r="F29" s="1"/>
  <c r="B36"/>
  <c r="B38" s="1"/>
  <c r="F29" i="33"/>
  <c r="B36"/>
  <c r="B38" s="1"/>
  <c r="D29"/>
  <c r="D29" i="32"/>
  <c r="F9"/>
  <c r="F29" s="1"/>
  <c r="B36"/>
  <c r="B38" s="1"/>
  <c r="F29" i="31"/>
  <c r="B34"/>
  <c r="B36" s="1"/>
  <c r="B38" s="1"/>
  <c r="D29" i="30"/>
  <c r="F29"/>
  <c r="B34"/>
  <c r="B36" s="1"/>
  <c r="B38" s="1"/>
  <c r="F29" i="29"/>
  <c r="B36"/>
  <c r="B38" s="1"/>
  <c r="D29"/>
  <c r="N28" i="28"/>
  <c r="B36"/>
  <c r="B38" s="1"/>
  <c r="F29"/>
  <c r="I29" i="27"/>
  <c r="D29"/>
  <c r="F29" s="1"/>
  <c r="B34"/>
  <c r="B36" s="1"/>
  <c r="B38" s="1"/>
  <c r="D29" i="26"/>
  <c r="F29" s="1"/>
  <c r="B34"/>
  <c r="B36" s="1"/>
  <c r="B38" s="1"/>
  <c r="D29" i="25"/>
  <c r="F29" s="1"/>
  <c r="B34"/>
  <c r="B36" s="1"/>
  <c r="B38" s="1"/>
  <c r="D29" i="24"/>
  <c r="F29" s="1"/>
  <c r="B34"/>
  <c r="B36" s="1"/>
  <c r="B38" s="1"/>
</calcChain>
</file>

<file path=xl/sharedStrings.xml><?xml version="1.0" encoding="utf-8"?>
<sst xmlns="http://schemas.openxmlformats.org/spreadsheetml/2006/main" count="543" uniqueCount="83">
  <si>
    <t>MONTHLY  FINANCIAL REPORT</t>
  </si>
  <si>
    <t>SOUTHGATE SCHOOL</t>
  </si>
  <si>
    <t>ACTIVITY ACCOUNT</t>
  </si>
  <si>
    <t>BEGINNING  BALANCE</t>
  </si>
  <si>
    <t xml:space="preserve"> RECIEPTS   FOR THE MONTH </t>
  </si>
  <si>
    <t xml:space="preserve"> TOTAL </t>
  </si>
  <si>
    <t xml:space="preserve"> CLOSE OF MONTH BALANCE 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</si>
  <si>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</si>
  <si>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</si>
  <si>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</si>
  <si>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</si>
  <si>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</si>
  <si>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</si>
  <si>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</si>
  <si>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</si>
  <si>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</t>
  </si>
  <si>
    <t>EIGHTH GRADE TRIP</t>
  </si>
  <si>
    <t>PL</t>
  </si>
  <si>
    <t>PE</t>
  </si>
  <si>
    <t>ART</t>
  </si>
  <si>
    <t>MUSIC</t>
  </si>
  <si>
    <t>BAND</t>
  </si>
  <si>
    <t>REACH GRANT</t>
  </si>
  <si>
    <t>GRADUATION</t>
  </si>
  <si>
    <t>LIBRARY</t>
  </si>
  <si>
    <t>OFFICE</t>
  </si>
  <si>
    <t>SPIRIT SHOP</t>
  </si>
  <si>
    <t>COKE</t>
  </si>
  <si>
    <t>NKOA</t>
  </si>
  <si>
    <t>FLOWER FUND</t>
  </si>
  <si>
    <t>STUDENT COUNCIL</t>
  </si>
  <si>
    <t>YEARBOOK</t>
  </si>
  <si>
    <t>GIRLS ON THE RUN</t>
  </si>
  <si>
    <t>TEAM NANCY</t>
  </si>
  <si>
    <t>WATER DISTRICT</t>
  </si>
  <si>
    <t>PASTA/PENNIES</t>
  </si>
  <si>
    <t>VFW</t>
  </si>
  <si>
    <t>TOTAL</t>
  </si>
  <si>
    <t>LEDGER BALANCE</t>
  </si>
  <si>
    <t xml:space="preserve"> BANK BALANCE </t>
  </si>
  <si>
    <t>ADD RECEIPT</t>
  </si>
  <si>
    <t>* DEBIT CORRECTION</t>
  </si>
  <si>
    <t>SUB TOTAL</t>
  </si>
  <si>
    <t xml:space="preserve"> SUB TOTAL </t>
  </si>
  <si>
    <t>LESS EXPENDITURE</t>
  </si>
  <si>
    <t xml:space="preserve"> CHECK IN TRANSIT</t>
  </si>
  <si>
    <t>ENDING BALANCE</t>
  </si>
  <si>
    <t xml:space="preserve"> _______________________</t>
  </si>
  <si>
    <t xml:space="preserve">   _______________________</t>
  </si>
  <si>
    <t>Pam Schlosser, Secretary</t>
  </si>
  <si>
    <t>Kim Simpson, Principal</t>
  </si>
  <si>
    <t xml:space="preserve">EXPEND                          DURING MONTH </t>
  </si>
  <si>
    <t>Uncleared Checks</t>
  </si>
  <si>
    <t>WERT</t>
  </si>
  <si>
    <t>BOGGS</t>
  </si>
  <si>
    <t>ROSSITER</t>
  </si>
  <si>
    <t>CALHOUN</t>
  </si>
  <si>
    <t>DAVIS</t>
  </si>
  <si>
    <t>HERALD</t>
  </si>
  <si>
    <t>WIDENER</t>
  </si>
  <si>
    <t>PHIRMAN</t>
  </si>
  <si>
    <t>BRADHOLD</t>
  </si>
  <si>
    <t>BROWNING</t>
  </si>
  <si>
    <t>HAMBERG</t>
  </si>
  <si>
    <t>DEBIT CORRECTION</t>
  </si>
  <si>
    <t xml:space="preserve">MIDDLE SCHOOL </t>
  </si>
  <si>
    <t xml:space="preserve"> RECIEPTS </t>
  </si>
  <si>
    <t>DEPOSIT IN TRANSIT</t>
  </si>
  <si>
    <t>Took 475.47 out of office account and made 8th grade account not in the red.  Late deposit from lion's pride of 460.00 will be deposited back into office on 7/12/11.</t>
  </si>
  <si>
    <t>No account can be in the red at the end of the year.</t>
  </si>
  <si>
    <t>LYON</t>
  </si>
  <si>
    <t>RtI</t>
  </si>
  <si>
    <t>INTERNAL TRANSFER</t>
  </si>
  <si>
    <t>*ADDED IN 62.05 FROM CARRY OVER FROM GEN. FUND.</t>
  </si>
  <si>
    <t>BOSTER</t>
  </si>
  <si>
    <t>A. BROWNING</t>
  </si>
  <si>
    <t>K. BROWNING</t>
  </si>
  <si>
    <t>MYERS</t>
  </si>
  <si>
    <t>GATES</t>
  </si>
  <si>
    <t xml:space="preserve"> </t>
  </si>
  <si>
    <t>STEVIE</t>
  </si>
  <si>
    <t xml:space="preserve">Internal transfer </t>
  </si>
  <si>
    <t>Internal transfer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</si>
</sst>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" fontId="0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4" fontId="0" fillId="0" borderId="1" xfId="0" applyNumberFormat="1" applyBorder="1"/>
    <xf numFmtId="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7" workbookViewId="0">
      <selection activeCell="C5" sqref="C5:C35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40390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296.27</v>
      </c>
      <c r="C14" s="1">
        <v>50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0</v>
      </c>
      <c r="D19" s="1">
        <f t="shared" si="0"/>
        <v>919.69</v>
      </c>
      <c r="E19" s="1">
        <v>0</v>
      </c>
      <c r="F19" s="1">
        <f t="shared" si="1"/>
        <v>919.69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0</v>
      </c>
      <c r="F22" s="1">
        <f t="shared" si="1"/>
        <v>2942.58</v>
      </c>
    </row>
    <row r="23" spans="1:8">
      <c r="A23" t="s">
        <v>25</v>
      </c>
      <c r="B23" s="1">
        <v>1600.45</v>
      </c>
      <c r="C23" s="1">
        <v>360.37</v>
      </c>
      <c r="D23" s="1">
        <f t="shared" si="0"/>
        <v>1960.8200000000002</v>
      </c>
      <c r="E23" s="1">
        <v>0</v>
      </c>
      <c r="F23" s="1">
        <f t="shared" si="1"/>
        <v>1960.8200000000002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0</v>
      </c>
      <c r="D26" s="1">
        <f t="shared" si="0"/>
        <v>150</v>
      </c>
      <c r="E26" s="1">
        <v>0</v>
      </c>
      <c r="F26" s="1">
        <f t="shared" si="1"/>
        <v>150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595.14</v>
      </c>
      <c r="C28" s="1">
        <v>30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8510.86</v>
      </c>
      <c r="C35" s="1">
        <f>SUM(C5:C34)</f>
        <v>440.37</v>
      </c>
      <c r="D35" s="1">
        <f t="shared" si="0"/>
        <v>8951.2300000000014</v>
      </c>
      <c r="E35" s="1">
        <f>SUM(E5:E34)</f>
        <v>0</v>
      </c>
      <c r="F35" s="1">
        <f>SUM(D35-E35)</f>
        <v>8951.2300000000014</v>
      </c>
      <c r="G35" s="1"/>
    </row>
    <row r="38" spans="1:9">
      <c r="I38" s="5"/>
    </row>
    <row r="39" spans="1:9">
      <c r="A39" t="s">
        <v>38</v>
      </c>
      <c r="B39" s="1">
        <f>SUM(B35)</f>
        <v>8510.86</v>
      </c>
      <c r="C39" t="s">
        <v>39</v>
      </c>
      <c r="E39" s="1">
        <v>8999.2099999999991</v>
      </c>
    </row>
    <row r="40" spans="1:9">
      <c r="A40" t="s">
        <v>40</v>
      </c>
      <c r="B40" s="1">
        <f>SUM(C35)</f>
        <v>440.37</v>
      </c>
      <c r="C40" t="s">
        <v>41</v>
      </c>
    </row>
    <row r="41" spans="1:9">
      <c r="A41" t="s">
        <v>42</v>
      </c>
      <c r="B41" s="1">
        <f>SUM(B39:B40)</f>
        <v>8951.2300000000014</v>
      </c>
      <c r="C41" t="s">
        <v>43</v>
      </c>
      <c r="E41" s="1">
        <f>SUM(E39:E40)</f>
        <v>8999.2099999999991</v>
      </c>
    </row>
    <row r="42" spans="1:9">
      <c r="A42" t="s">
        <v>44</v>
      </c>
      <c r="B42" s="1">
        <f>SUM(E35)</f>
        <v>0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8951.2300000000014</v>
      </c>
      <c r="C43" t="s">
        <v>5</v>
      </c>
      <c r="E43" s="1">
        <f>SUM(E41-E42)</f>
        <v>8951.23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L60"/>
  <sheetViews>
    <sheetView topLeftCell="A11" workbookViewId="0">
      <selection activeCell="J35" sqref="J35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10" style="21" customWidth="1"/>
    <col min="8" max="9" width="9.140625" style="21"/>
    <col min="10" max="10" width="9.140625" style="35"/>
    <col min="11" max="16384" width="9.140625" style="21"/>
  </cols>
  <sheetData>
    <row r="5" spans="1:12">
      <c r="A5" s="21" t="s">
        <v>0</v>
      </c>
    </row>
    <row r="6" spans="1:12">
      <c r="A6" s="21" t="s">
        <v>1</v>
      </c>
    </row>
    <row r="7" spans="1:12">
      <c r="A7" s="23">
        <v>40968</v>
      </c>
    </row>
    <row r="8" spans="1:12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8" t="s">
        <v>81</v>
      </c>
      <c r="H8" s="38" t="s">
        <v>82</v>
      </c>
      <c r="I8" s="37" t="s">
        <v>37</v>
      </c>
      <c r="J8" s="36"/>
    </row>
    <row r="9" spans="1:12">
      <c r="A9" s="21" t="s">
        <v>74</v>
      </c>
      <c r="B9" s="21">
        <v>38</v>
      </c>
      <c r="C9" s="21">
        <v>101</v>
      </c>
      <c r="D9" s="21">
        <f t="shared" ref="D9:D28" si="0">SUM(B9:C9)</f>
        <v>139</v>
      </c>
      <c r="F9" s="21">
        <f t="shared" ref="F9:F28" si="1">SUM(D9-E9)</f>
        <v>139</v>
      </c>
      <c r="I9" s="21">
        <f>SUM(F9:H9)</f>
        <v>139</v>
      </c>
    </row>
    <row r="10" spans="1:12">
      <c r="A10" s="21" t="s">
        <v>55</v>
      </c>
      <c r="B10" s="21">
        <v>184.38</v>
      </c>
      <c r="C10" s="21">
        <v>2</v>
      </c>
      <c r="D10" s="21">
        <f t="shared" si="0"/>
        <v>186.38</v>
      </c>
      <c r="F10" s="21">
        <f t="shared" si="1"/>
        <v>186.38</v>
      </c>
      <c r="I10" s="21">
        <f t="shared" ref="I10:I29" si="2">SUM(F10:H10)</f>
        <v>186.38</v>
      </c>
    </row>
    <row r="11" spans="1:12">
      <c r="A11" s="21" t="s">
        <v>56</v>
      </c>
      <c r="B11" s="21">
        <v>26.89</v>
      </c>
      <c r="C11" s="21">
        <v>155.5</v>
      </c>
      <c r="D11" s="21">
        <f t="shared" si="0"/>
        <v>182.39</v>
      </c>
      <c r="F11" s="21">
        <f t="shared" si="1"/>
        <v>182.39</v>
      </c>
      <c r="I11" s="21">
        <f t="shared" si="2"/>
        <v>182.39</v>
      </c>
    </row>
    <row r="12" spans="1:12">
      <c r="A12" s="21" t="s">
        <v>70</v>
      </c>
      <c r="B12" s="21">
        <v>-3.71</v>
      </c>
      <c r="C12" s="21">
        <v>100</v>
      </c>
      <c r="D12" s="21">
        <f t="shared" si="0"/>
        <v>96.29</v>
      </c>
      <c r="F12" s="21">
        <f t="shared" si="1"/>
        <v>96.29</v>
      </c>
      <c r="I12" s="21">
        <f t="shared" si="2"/>
        <v>96.29</v>
      </c>
    </row>
    <row r="13" spans="1:12">
      <c r="A13" s="21" t="s">
        <v>58</v>
      </c>
      <c r="B13" s="21">
        <v>33.26</v>
      </c>
      <c r="C13" s="21">
        <v>70</v>
      </c>
      <c r="D13" s="21">
        <f t="shared" si="0"/>
        <v>103.25999999999999</v>
      </c>
      <c r="F13" s="21">
        <f t="shared" si="1"/>
        <v>103.25999999999999</v>
      </c>
      <c r="H13" s="27"/>
      <c r="I13" s="21">
        <f t="shared" si="2"/>
        <v>103.25999999999999</v>
      </c>
      <c r="L13" s="27"/>
    </row>
    <row r="14" spans="1:12">
      <c r="A14" s="21" t="s">
        <v>78</v>
      </c>
      <c r="B14" s="21">
        <v>47.36</v>
      </c>
      <c r="C14" s="21">
        <v>114.75</v>
      </c>
      <c r="D14" s="21">
        <f t="shared" si="0"/>
        <v>162.11000000000001</v>
      </c>
      <c r="F14" s="21">
        <f t="shared" si="1"/>
        <v>162.11000000000001</v>
      </c>
      <c r="H14" s="27"/>
      <c r="I14" s="21">
        <f t="shared" si="2"/>
        <v>162.11000000000001</v>
      </c>
      <c r="L14" s="27"/>
    </row>
    <row r="15" spans="1:12">
      <c r="A15" s="21" t="s">
        <v>77</v>
      </c>
      <c r="B15" s="21">
        <v>-12.64</v>
      </c>
      <c r="D15" s="21">
        <f t="shared" si="0"/>
        <v>-12.64</v>
      </c>
      <c r="F15" s="21">
        <f t="shared" si="1"/>
        <v>-12.64</v>
      </c>
      <c r="G15" s="21">
        <v>12.64</v>
      </c>
      <c r="H15" s="27"/>
      <c r="I15" s="21">
        <f t="shared" si="2"/>
        <v>0</v>
      </c>
      <c r="L15" s="27"/>
    </row>
    <row r="16" spans="1:12">
      <c r="A16" s="21" t="s">
        <v>76</v>
      </c>
      <c r="B16" s="21">
        <v>32.86</v>
      </c>
      <c r="D16" s="21">
        <f t="shared" si="0"/>
        <v>32.86</v>
      </c>
      <c r="F16" s="21">
        <f t="shared" si="1"/>
        <v>32.86</v>
      </c>
      <c r="H16" s="27">
        <v>30.54</v>
      </c>
      <c r="I16" s="21">
        <f>SUM(F16-H16)</f>
        <v>2.3200000000000003</v>
      </c>
      <c r="L16" s="27"/>
    </row>
    <row r="17" spans="1:12">
      <c r="A17" s="21" t="s">
        <v>75</v>
      </c>
      <c r="B17" s="21">
        <v>-9.06</v>
      </c>
      <c r="D17" s="21">
        <f t="shared" si="0"/>
        <v>-9.06</v>
      </c>
      <c r="F17" s="21">
        <f t="shared" si="1"/>
        <v>-9.06</v>
      </c>
      <c r="G17" s="21">
        <v>9.06</v>
      </c>
      <c r="H17" s="27"/>
      <c r="I17" s="21">
        <f t="shared" si="2"/>
        <v>0</v>
      </c>
      <c r="L17" s="27"/>
    </row>
    <row r="18" spans="1:12">
      <c r="A18" s="21" t="s">
        <v>80</v>
      </c>
      <c r="B18" s="21">
        <v>-8.06</v>
      </c>
      <c r="D18" s="21">
        <f t="shared" si="0"/>
        <v>-8.06</v>
      </c>
      <c r="F18" s="21">
        <f t="shared" si="1"/>
        <v>-8.06</v>
      </c>
      <c r="G18" s="21">
        <v>8.06</v>
      </c>
      <c r="H18" s="27"/>
      <c r="I18" s="21">
        <f t="shared" si="2"/>
        <v>0</v>
      </c>
      <c r="K18" s="27" t="s">
        <v>79</v>
      </c>
      <c r="L18" s="27"/>
    </row>
    <row r="19" spans="1:12">
      <c r="A19" s="21" t="s">
        <v>63</v>
      </c>
      <c r="B19" s="21">
        <v>-0.78</v>
      </c>
      <c r="D19" s="21">
        <f t="shared" si="0"/>
        <v>-0.78</v>
      </c>
      <c r="F19" s="21">
        <f t="shared" si="1"/>
        <v>-0.78</v>
      </c>
      <c r="G19" s="21">
        <v>0.78</v>
      </c>
      <c r="H19" s="27"/>
      <c r="I19" s="21">
        <f t="shared" si="2"/>
        <v>0</v>
      </c>
      <c r="L19" s="27"/>
    </row>
    <row r="20" spans="1:12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G20" s="27"/>
      <c r="H20" s="27"/>
      <c r="I20" s="21">
        <f t="shared" si="2"/>
        <v>0</v>
      </c>
      <c r="L20" s="27"/>
    </row>
    <row r="21" spans="1:12">
      <c r="A21" s="27" t="s">
        <v>16</v>
      </c>
      <c r="B21" s="21">
        <v>911</v>
      </c>
      <c r="C21" s="21">
        <v>647.24</v>
      </c>
      <c r="D21" s="21">
        <f t="shared" si="0"/>
        <v>1558.24</v>
      </c>
      <c r="F21" s="21">
        <f t="shared" si="1"/>
        <v>1558.24</v>
      </c>
      <c r="G21" s="27"/>
      <c r="H21" s="27"/>
      <c r="I21" s="21">
        <f t="shared" si="2"/>
        <v>1558.24</v>
      </c>
      <c r="L21" s="27"/>
    </row>
    <row r="22" spans="1:12">
      <c r="A22" s="27" t="s">
        <v>21</v>
      </c>
      <c r="B22" s="21">
        <v>1225.01</v>
      </c>
      <c r="C22" s="21">
        <v>50</v>
      </c>
      <c r="D22" s="21">
        <f t="shared" si="0"/>
        <v>1275.01</v>
      </c>
      <c r="F22" s="21">
        <f t="shared" si="1"/>
        <v>1275.01</v>
      </c>
      <c r="G22" s="27"/>
      <c r="H22" s="27"/>
      <c r="I22" s="21">
        <f t="shared" si="2"/>
        <v>1275.01</v>
      </c>
      <c r="L22" s="27"/>
    </row>
    <row r="23" spans="1:12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  <c r="I23" s="21">
        <f t="shared" si="2"/>
        <v>244.38</v>
      </c>
    </row>
    <row r="24" spans="1:12">
      <c r="A24" s="27" t="s">
        <v>24</v>
      </c>
      <c r="B24" s="21">
        <v>1248.95</v>
      </c>
      <c r="C24" s="21">
        <v>46.95</v>
      </c>
      <c r="D24" s="21">
        <f t="shared" si="0"/>
        <v>1295.9000000000001</v>
      </c>
      <c r="E24" s="21">
        <v>96.75</v>
      </c>
      <c r="F24" s="21">
        <f t="shared" si="1"/>
        <v>1199.1500000000001</v>
      </c>
      <c r="G24" s="27"/>
      <c r="I24" s="21">
        <f t="shared" si="2"/>
        <v>1199.1500000000001</v>
      </c>
    </row>
    <row r="25" spans="1:12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  <c r="I25" s="21">
        <f t="shared" si="2"/>
        <v>578.67999999999995</v>
      </c>
    </row>
    <row r="26" spans="1:12">
      <c r="A26" s="21" t="s">
        <v>31</v>
      </c>
      <c r="B26" s="21">
        <v>894.44</v>
      </c>
      <c r="D26" s="21">
        <f t="shared" si="0"/>
        <v>894.44</v>
      </c>
      <c r="E26" s="21">
        <v>500</v>
      </c>
      <c r="F26" s="21">
        <f t="shared" si="1"/>
        <v>394.44000000000005</v>
      </c>
      <c r="I26" s="21">
        <f t="shared" si="2"/>
        <v>394.44000000000005</v>
      </c>
    </row>
    <row r="27" spans="1:12">
      <c r="A27" s="27" t="s">
        <v>25</v>
      </c>
      <c r="B27" s="21">
        <v>1580.63</v>
      </c>
      <c r="C27" s="21">
        <v>420.8</v>
      </c>
      <c r="D27" s="21">
        <f t="shared" si="0"/>
        <v>2001.43</v>
      </c>
      <c r="E27" s="21">
        <v>192.89</v>
      </c>
      <c r="F27" s="21">
        <f t="shared" si="1"/>
        <v>1808.54</v>
      </c>
      <c r="G27" s="27"/>
      <c r="I27" s="21">
        <f t="shared" si="2"/>
        <v>1808.54</v>
      </c>
    </row>
    <row r="28" spans="1:12">
      <c r="A28" s="27" t="s">
        <v>71</v>
      </c>
      <c r="B28" s="21">
        <v>123.78</v>
      </c>
      <c r="D28" s="21">
        <f t="shared" si="0"/>
        <v>123.78</v>
      </c>
      <c r="F28" s="21">
        <f t="shared" si="1"/>
        <v>123.78</v>
      </c>
      <c r="G28" s="27"/>
      <c r="I28" s="21">
        <f t="shared" si="2"/>
        <v>123.78</v>
      </c>
    </row>
    <row r="29" spans="1:12">
      <c r="A29" s="21" t="s">
        <v>37</v>
      </c>
      <c r="B29" s="21">
        <f>SUM(B9:B28)</f>
        <v>7135.3700000000008</v>
      </c>
      <c r="C29" s="21">
        <f>SUM(C9:C28)</f>
        <v>1708.24</v>
      </c>
      <c r="D29" s="21">
        <f t="shared" ref="D29:F29" si="3">SUM(D9:D28)</f>
        <v>8843.6100000000024</v>
      </c>
      <c r="E29" s="21">
        <f t="shared" si="3"/>
        <v>789.64</v>
      </c>
      <c r="F29" s="21">
        <f t="shared" si="3"/>
        <v>8053.9700000000012</v>
      </c>
      <c r="I29" s="21">
        <f t="shared" si="2"/>
        <v>8053.9700000000012</v>
      </c>
    </row>
    <row r="34" spans="1:6">
      <c r="A34" s="21" t="s">
        <v>38</v>
      </c>
      <c r="B34" s="21">
        <f>SUM(B29)</f>
        <v>7135.3700000000008</v>
      </c>
      <c r="C34" s="21" t="s">
        <v>39</v>
      </c>
      <c r="E34" s="21">
        <v>8053.97</v>
      </c>
    </row>
    <row r="35" spans="1:6">
      <c r="A35" s="21" t="s">
        <v>40</v>
      </c>
      <c r="B35" s="21">
        <f>SUM(C29)</f>
        <v>1708.24</v>
      </c>
      <c r="C35" s="21" t="s">
        <v>64</v>
      </c>
      <c r="E35" s="27"/>
    </row>
    <row r="36" spans="1:6">
      <c r="A36" s="21" t="s">
        <v>42</v>
      </c>
      <c r="B36" s="21">
        <f>SUM(B34:B35)</f>
        <v>8843.61</v>
      </c>
      <c r="C36" s="21" t="s">
        <v>43</v>
      </c>
      <c r="E36" s="21">
        <f>SUM(E34-E35)</f>
        <v>8053.97</v>
      </c>
    </row>
    <row r="37" spans="1:6">
      <c r="A37" s="21" t="s">
        <v>44</v>
      </c>
      <c r="B37" s="21">
        <f>SUM(E29)</f>
        <v>789.64</v>
      </c>
      <c r="C37" s="21" t="s">
        <v>67</v>
      </c>
      <c r="E37" s="27"/>
    </row>
    <row r="38" spans="1:6">
      <c r="A38" s="21" t="s">
        <v>46</v>
      </c>
      <c r="B38" s="21">
        <f>SUM(B36-B37)</f>
        <v>8053.97</v>
      </c>
      <c r="C38" s="21" t="s">
        <v>5</v>
      </c>
      <c r="E38" s="21">
        <f>SUM(E36+E37)</f>
        <v>8053.97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60"/>
  <sheetViews>
    <sheetView workbookViewId="0">
      <selection activeCell="B9" sqref="B9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9.140625" style="35"/>
    <col min="8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40998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6"/>
    </row>
    <row r="9" spans="1:9">
      <c r="A9" s="21" t="s">
        <v>74</v>
      </c>
      <c r="B9" s="21">
        <v>139</v>
      </c>
      <c r="C9" s="21">
        <v>177</v>
      </c>
      <c r="D9" s="21">
        <f t="shared" ref="D9:D28" si="0">SUM(B9:C9)</f>
        <v>316</v>
      </c>
      <c r="F9" s="21">
        <f t="shared" ref="F9:F28" si="1">SUM(D9-E9)</f>
        <v>316</v>
      </c>
    </row>
    <row r="10" spans="1:9">
      <c r="A10" s="21" t="s">
        <v>55</v>
      </c>
      <c r="B10" s="21">
        <v>186.38</v>
      </c>
      <c r="C10" s="21">
        <v>134</v>
      </c>
      <c r="D10" s="21">
        <f t="shared" si="0"/>
        <v>320.38</v>
      </c>
      <c r="F10" s="21">
        <f t="shared" si="1"/>
        <v>320.38</v>
      </c>
    </row>
    <row r="11" spans="1:9">
      <c r="A11" s="21" t="s">
        <v>56</v>
      </c>
      <c r="B11" s="21">
        <v>182.39</v>
      </c>
      <c r="C11" s="21">
        <v>229.9</v>
      </c>
      <c r="D11" s="21">
        <f t="shared" si="0"/>
        <v>412.28999999999996</v>
      </c>
      <c r="F11" s="21">
        <f t="shared" si="1"/>
        <v>412.28999999999996</v>
      </c>
    </row>
    <row r="12" spans="1:9">
      <c r="A12" s="21" t="s">
        <v>70</v>
      </c>
      <c r="B12" s="21">
        <v>96.29</v>
      </c>
      <c r="C12" s="21">
        <v>47</v>
      </c>
      <c r="D12" s="21">
        <f t="shared" si="0"/>
        <v>143.29000000000002</v>
      </c>
      <c r="F12" s="21">
        <f t="shared" si="1"/>
        <v>143.29000000000002</v>
      </c>
    </row>
    <row r="13" spans="1:9">
      <c r="A13" s="21" t="s">
        <v>58</v>
      </c>
      <c r="B13" s="21">
        <v>103.26</v>
      </c>
      <c r="C13" s="21">
        <v>27</v>
      </c>
      <c r="D13" s="21">
        <f t="shared" si="0"/>
        <v>130.26</v>
      </c>
      <c r="F13" s="21">
        <f t="shared" si="1"/>
        <v>130.26</v>
      </c>
      <c r="I13" s="27"/>
    </row>
    <row r="14" spans="1:9">
      <c r="A14" s="21" t="s">
        <v>78</v>
      </c>
      <c r="B14" s="21">
        <v>162.11000000000001</v>
      </c>
      <c r="C14" s="21">
        <v>144</v>
      </c>
      <c r="D14" s="21">
        <f t="shared" si="0"/>
        <v>306.11</v>
      </c>
      <c r="F14" s="21">
        <f t="shared" si="1"/>
        <v>306.11</v>
      </c>
      <c r="I14" s="27"/>
    </row>
    <row r="15" spans="1:9">
      <c r="A15" s="21" t="s">
        <v>77</v>
      </c>
      <c r="B15" s="21">
        <v>0</v>
      </c>
      <c r="D15" s="21">
        <f t="shared" si="0"/>
        <v>0</v>
      </c>
      <c r="F15" s="21">
        <f t="shared" si="1"/>
        <v>0</v>
      </c>
      <c r="I15" s="27"/>
    </row>
    <row r="16" spans="1:9">
      <c r="A16" s="21" t="s">
        <v>76</v>
      </c>
      <c r="B16" s="21">
        <v>2.3199999999999998</v>
      </c>
      <c r="D16" s="21">
        <f t="shared" si="0"/>
        <v>2.3199999999999998</v>
      </c>
      <c r="F16" s="21">
        <f t="shared" si="1"/>
        <v>2.3199999999999998</v>
      </c>
      <c r="I16" s="27"/>
    </row>
    <row r="17" spans="1:9">
      <c r="A17" s="21" t="s">
        <v>75</v>
      </c>
      <c r="B17" s="21">
        <v>0</v>
      </c>
      <c r="D17" s="21">
        <f t="shared" si="0"/>
        <v>0</v>
      </c>
      <c r="F17" s="21">
        <f t="shared" si="1"/>
        <v>0</v>
      </c>
      <c r="I17" s="27"/>
    </row>
    <row r="18" spans="1:9">
      <c r="A18" s="21" t="s">
        <v>80</v>
      </c>
      <c r="B18" s="21">
        <v>0</v>
      </c>
      <c r="D18" s="21">
        <f t="shared" si="0"/>
        <v>0</v>
      </c>
      <c r="F18" s="21">
        <f t="shared" si="1"/>
        <v>0</v>
      </c>
      <c r="H18" s="27" t="s">
        <v>79</v>
      </c>
      <c r="I18" s="27"/>
    </row>
    <row r="19" spans="1:9">
      <c r="A19" s="21" t="s">
        <v>63</v>
      </c>
      <c r="B19" s="21">
        <v>0</v>
      </c>
      <c r="D19" s="21">
        <f t="shared" si="0"/>
        <v>0</v>
      </c>
      <c r="F19" s="21">
        <f t="shared" si="1"/>
        <v>0</v>
      </c>
      <c r="I19" s="27"/>
    </row>
    <row r="20" spans="1:9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I20" s="27"/>
    </row>
    <row r="21" spans="1:9">
      <c r="A21" s="27" t="s">
        <v>16</v>
      </c>
      <c r="B21" s="21">
        <v>1558.24</v>
      </c>
      <c r="C21" s="21">
        <v>2906.37</v>
      </c>
      <c r="D21" s="21">
        <f t="shared" si="0"/>
        <v>4464.6099999999997</v>
      </c>
      <c r="F21" s="21">
        <f t="shared" si="1"/>
        <v>4464.6099999999997</v>
      </c>
      <c r="I21" s="27"/>
    </row>
    <row r="22" spans="1:9">
      <c r="A22" s="27" t="s">
        <v>21</v>
      </c>
      <c r="B22" s="21">
        <v>1275.01</v>
      </c>
      <c r="D22" s="21">
        <f t="shared" si="0"/>
        <v>1275.01</v>
      </c>
      <c r="E22" s="21">
        <v>137.63999999999999</v>
      </c>
      <c r="F22" s="21">
        <f t="shared" si="1"/>
        <v>1137.3699999999999</v>
      </c>
      <c r="I22" s="27"/>
    </row>
    <row r="23" spans="1:9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</row>
    <row r="24" spans="1:9">
      <c r="A24" s="27" t="s">
        <v>24</v>
      </c>
      <c r="B24" s="21">
        <v>1199.1500000000001</v>
      </c>
      <c r="C24" s="21">
        <v>15</v>
      </c>
      <c r="D24" s="21">
        <f t="shared" si="0"/>
        <v>1214.1500000000001</v>
      </c>
      <c r="E24" s="21">
        <v>428.1</v>
      </c>
      <c r="F24" s="21">
        <f t="shared" si="1"/>
        <v>786.05000000000007</v>
      </c>
    </row>
    <row r="25" spans="1:9">
      <c r="A25" s="21" t="s">
        <v>30</v>
      </c>
      <c r="B25" s="21">
        <v>578.67999999999995</v>
      </c>
      <c r="C25" s="21">
        <v>161</v>
      </c>
      <c r="D25" s="21">
        <f t="shared" si="0"/>
        <v>739.68</v>
      </c>
      <c r="E25" s="21">
        <v>62.9</v>
      </c>
      <c r="F25" s="21">
        <f t="shared" si="1"/>
        <v>676.78</v>
      </c>
    </row>
    <row r="26" spans="1:9">
      <c r="A26" s="21" t="s">
        <v>31</v>
      </c>
      <c r="B26" s="21">
        <v>394.44</v>
      </c>
      <c r="D26" s="21">
        <f t="shared" si="0"/>
        <v>394.44</v>
      </c>
      <c r="F26" s="21">
        <f t="shared" si="1"/>
        <v>394.44</v>
      </c>
    </row>
    <row r="27" spans="1:9">
      <c r="A27" s="27" t="s">
        <v>25</v>
      </c>
      <c r="B27" s="21">
        <v>1808.54</v>
      </c>
      <c r="C27" s="21">
        <v>648.58000000000004</v>
      </c>
      <c r="D27" s="21">
        <f t="shared" si="0"/>
        <v>2457.12</v>
      </c>
      <c r="F27" s="21">
        <f t="shared" si="1"/>
        <v>2457.12</v>
      </c>
    </row>
    <row r="28" spans="1:9">
      <c r="A28" s="27" t="s">
        <v>71</v>
      </c>
      <c r="B28" s="21">
        <v>123.78</v>
      </c>
      <c r="D28" s="21">
        <f t="shared" si="0"/>
        <v>123.78</v>
      </c>
      <c r="E28" s="21">
        <v>83.58</v>
      </c>
      <c r="F28" s="21">
        <f t="shared" si="1"/>
        <v>40.200000000000003</v>
      </c>
    </row>
    <row r="29" spans="1:9">
      <c r="A29" s="21" t="s">
        <v>37</v>
      </c>
      <c r="B29" s="21">
        <f>SUM(B9:B28)</f>
        <v>8053.97</v>
      </c>
      <c r="C29" s="21">
        <f>SUM(C9:C28)</f>
        <v>4489.8500000000004</v>
      </c>
      <c r="D29" s="21">
        <f t="shared" ref="D29:F29" si="2">SUM(D9:D28)</f>
        <v>12543.820000000002</v>
      </c>
      <c r="E29" s="21">
        <f>SUM(E9:E28)</f>
        <v>712.22</v>
      </c>
      <c r="F29" s="21">
        <f t="shared" si="2"/>
        <v>11831.600000000002</v>
      </c>
    </row>
    <row r="34" spans="1:6">
      <c r="A34" s="21" t="s">
        <v>38</v>
      </c>
      <c r="B34" s="21">
        <f>SUM(B29)</f>
        <v>8053.97</v>
      </c>
      <c r="C34" s="21" t="s">
        <v>39</v>
      </c>
      <c r="E34" s="21">
        <v>11831.6</v>
      </c>
    </row>
    <row r="35" spans="1:6">
      <c r="A35" s="21" t="s">
        <v>40</v>
      </c>
      <c r="B35" s="21">
        <f>SUM(C29)</f>
        <v>4489.8500000000004</v>
      </c>
      <c r="C35" s="21" t="s">
        <v>64</v>
      </c>
      <c r="E35" s="27"/>
    </row>
    <row r="36" spans="1:6">
      <c r="A36" s="21" t="s">
        <v>42</v>
      </c>
      <c r="B36" s="21">
        <f>SUM(B34:B35)</f>
        <v>12543.82</v>
      </c>
      <c r="C36" s="21" t="s">
        <v>43</v>
      </c>
      <c r="E36" s="21">
        <f>SUM(E34-E35)</f>
        <v>11831.6</v>
      </c>
    </row>
    <row r="37" spans="1:6">
      <c r="A37" s="21" t="s">
        <v>44</v>
      </c>
      <c r="B37" s="21">
        <f>SUM(E29)</f>
        <v>712.22</v>
      </c>
      <c r="C37" s="21" t="s">
        <v>67</v>
      </c>
      <c r="E37" s="27"/>
    </row>
    <row r="38" spans="1:6">
      <c r="A38" s="21" t="s">
        <v>46</v>
      </c>
      <c r="B38" s="21">
        <f>SUM(B36-B37)</f>
        <v>11831.6</v>
      </c>
      <c r="C38" s="21" t="s">
        <v>5</v>
      </c>
      <c r="E38" s="21">
        <f>SUM(E36+E37)</f>
        <v>11831.6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60"/>
  <sheetViews>
    <sheetView tabSelected="1" topLeftCell="A6" workbookViewId="0">
      <selection activeCell="I14" sqref="I14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9.140625" style="35"/>
    <col min="8" max="9" width="9.140625" style="21"/>
    <col min="10" max="11" width="6.5703125" style="21" bestFit="1" customWidth="1"/>
    <col min="12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41029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6"/>
    </row>
    <row r="9" spans="1:9">
      <c r="A9" s="21" t="s">
        <v>74</v>
      </c>
      <c r="B9" s="21">
        <v>316</v>
      </c>
      <c r="C9" s="21">
        <v>100</v>
      </c>
      <c r="D9" s="21">
        <f t="shared" ref="D9:D28" si="0">SUM(B9:C9)</f>
        <v>416</v>
      </c>
      <c r="E9" s="21">
        <v>305.26</v>
      </c>
      <c r="F9" s="21">
        <f t="shared" ref="F9:F28" si="1">SUM(D9-E9)</f>
        <v>110.74000000000001</v>
      </c>
    </row>
    <row r="10" spans="1:9">
      <c r="A10" s="21" t="s">
        <v>55</v>
      </c>
      <c r="B10" s="21">
        <v>320.38</v>
      </c>
      <c r="C10" s="21">
        <v>119</v>
      </c>
      <c r="D10" s="21">
        <f t="shared" si="0"/>
        <v>439.38</v>
      </c>
      <c r="E10" s="21">
        <v>223.62</v>
      </c>
      <c r="F10" s="21">
        <f t="shared" si="1"/>
        <v>215.76</v>
      </c>
    </row>
    <row r="11" spans="1:9">
      <c r="A11" s="21" t="s">
        <v>56</v>
      </c>
      <c r="B11" s="21">
        <v>412.29</v>
      </c>
      <c r="C11" s="21">
        <v>125</v>
      </c>
      <c r="D11" s="21">
        <f t="shared" si="0"/>
        <v>537.29</v>
      </c>
      <c r="E11" s="21">
        <v>356.37</v>
      </c>
      <c r="F11" s="21">
        <f t="shared" si="1"/>
        <v>180.91999999999996</v>
      </c>
    </row>
    <row r="12" spans="1:9">
      <c r="A12" s="21" t="s">
        <v>70</v>
      </c>
      <c r="B12" s="21">
        <v>143.29</v>
      </c>
      <c r="C12" s="21">
        <v>173</v>
      </c>
      <c r="D12" s="21">
        <f t="shared" si="0"/>
        <v>316.28999999999996</v>
      </c>
      <c r="E12" s="21">
        <v>199.26</v>
      </c>
      <c r="F12" s="21">
        <f t="shared" si="1"/>
        <v>117.02999999999997</v>
      </c>
    </row>
    <row r="13" spans="1:9">
      <c r="A13" s="21" t="s">
        <v>58</v>
      </c>
      <c r="B13" s="21">
        <v>130.26</v>
      </c>
      <c r="C13" s="21">
        <v>171</v>
      </c>
      <c r="D13" s="21">
        <f t="shared" si="0"/>
        <v>301.26</v>
      </c>
      <c r="E13" s="21">
        <v>199.26</v>
      </c>
      <c r="F13" s="21">
        <f t="shared" si="1"/>
        <v>102</v>
      </c>
      <c r="I13" s="27"/>
    </row>
    <row r="14" spans="1:9">
      <c r="A14" s="21" t="s">
        <v>78</v>
      </c>
      <c r="B14" s="21">
        <v>306.11</v>
      </c>
      <c r="C14" s="21">
        <v>115</v>
      </c>
      <c r="D14" s="21">
        <f t="shared" si="0"/>
        <v>421.11</v>
      </c>
      <c r="E14" s="21">
        <v>322.23</v>
      </c>
      <c r="F14" s="21">
        <f t="shared" si="1"/>
        <v>98.88</v>
      </c>
      <c r="I14" s="27"/>
    </row>
    <row r="15" spans="1:9">
      <c r="A15" s="21" t="s">
        <v>77</v>
      </c>
      <c r="B15" s="21">
        <v>0</v>
      </c>
      <c r="D15" s="21">
        <f t="shared" si="0"/>
        <v>0</v>
      </c>
      <c r="F15" s="21">
        <f t="shared" si="1"/>
        <v>0</v>
      </c>
      <c r="I15" s="27"/>
    </row>
    <row r="16" spans="1:9">
      <c r="A16" s="21" t="s">
        <v>76</v>
      </c>
      <c r="B16" s="21">
        <v>2.3199999999999998</v>
      </c>
      <c r="D16" s="21">
        <f t="shared" si="0"/>
        <v>2.3199999999999998</v>
      </c>
      <c r="F16" s="21">
        <f t="shared" si="1"/>
        <v>2.3199999999999998</v>
      </c>
      <c r="I16" s="27"/>
    </row>
    <row r="17" spans="1:9">
      <c r="A17" s="21" t="s">
        <v>75</v>
      </c>
      <c r="B17" s="21">
        <v>0</v>
      </c>
      <c r="D17" s="21">
        <f t="shared" si="0"/>
        <v>0</v>
      </c>
      <c r="F17" s="21">
        <f t="shared" si="1"/>
        <v>0</v>
      </c>
      <c r="I17" s="27"/>
    </row>
    <row r="18" spans="1:9">
      <c r="A18" s="21" t="s">
        <v>80</v>
      </c>
      <c r="B18" s="21">
        <v>0</v>
      </c>
      <c r="D18" s="21">
        <f t="shared" si="0"/>
        <v>0</v>
      </c>
      <c r="F18" s="21">
        <f t="shared" si="1"/>
        <v>0</v>
      </c>
      <c r="H18" s="27"/>
      <c r="I18" s="27"/>
    </row>
    <row r="19" spans="1:9">
      <c r="A19" s="21" t="s">
        <v>63</v>
      </c>
      <c r="B19" s="21">
        <v>0</v>
      </c>
      <c r="D19" s="21">
        <f t="shared" si="0"/>
        <v>0</v>
      </c>
      <c r="F19" s="21">
        <f t="shared" si="1"/>
        <v>0</v>
      </c>
      <c r="I19" s="27"/>
    </row>
    <row r="20" spans="1:9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I20" s="27"/>
    </row>
    <row r="21" spans="1:9">
      <c r="A21" s="27" t="s">
        <v>16</v>
      </c>
      <c r="B21" s="21">
        <v>4464.6099999999997</v>
      </c>
      <c r="C21" s="21">
        <v>129</v>
      </c>
      <c r="D21" s="21">
        <f t="shared" si="0"/>
        <v>4593.6099999999997</v>
      </c>
      <c r="E21" s="21">
        <v>858.12</v>
      </c>
      <c r="F21" s="21">
        <f t="shared" si="1"/>
        <v>3735.49</v>
      </c>
      <c r="I21" s="27"/>
    </row>
    <row r="22" spans="1:9">
      <c r="A22" s="27" t="s">
        <v>21</v>
      </c>
      <c r="B22" s="21">
        <v>1137.3699999999999</v>
      </c>
      <c r="D22" s="21">
        <f t="shared" si="0"/>
        <v>1137.3699999999999</v>
      </c>
      <c r="F22" s="21">
        <f t="shared" si="1"/>
        <v>1137.3699999999999</v>
      </c>
      <c r="I22" s="27"/>
    </row>
    <row r="23" spans="1:9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  <c r="I23" s="27"/>
    </row>
    <row r="24" spans="1:9">
      <c r="A24" s="27" t="s">
        <v>24</v>
      </c>
      <c r="B24" s="21">
        <v>786.05</v>
      </c>
      <c r="C24" s="21">
        <v>1280</v>
      </c>
      <c r="D24" s="21">
        <f t="shared" si="0"/>
        <v>2066.0500000000002</v>
      </c>
      <c r="E24" s="21">
        <v>398.25</v>
      </c>
      <c r="F24" s="21">
        <f t="shared" si="1"/>
        <v>1667.8000000000002</v>
      </c>
    </row>
    <row r="25" spans="1:9">
      <c r="A25" s="21" t="s">
        <v>30</v>
      </c>
      <c r="B25" s="21">
        <v>676.78</v>
      </c>
      <c r="D25" s="21">
        <f t="shared" si="0"/>
        <v>676.78</v>
      </c>
      <c r="F25" s="21">
        <f t="shared" si="1"/>
        <v>676.78</v>
      </c>
    </row>
    <row r="26" spans="1:9">
      <c r="A26" s="21" t="s">
        <v>31</v>
      </c>
      <c r="B26" s="21">
        <v>394.44</v>
      </c>
      <c r="C26" s="21">
        <v>892.5</v>
      </c>
      <c r="D26" s="21">
        <f t="shared" si="0"/>
        <v>1286.94</v>
      </c>
      <c r="F26" s="21">
        <f t="shared" si="1"/>
        <v>1286.94</v>
      </c>
    </row>
    <row r="27" spans="1:9">
      <c r="A27" s="27" t="s">
        <v>25</v>
      </c>
      <c r="B27" s="21">
        <v>2457.12</v>
      </c>
      <c r="C27" s="21">
        <v>1.88</v>
      </c>
      <c r="D27" s="21">
        <f t="shared" si="0"/>
        <v>2459</v>
      </c>
      <c r="E27" s="21">
        <v>279.95</v>
      </c>
      <c r="F27" s="21">
        <f t="shared" si="1"/>
        <v>2179.0500000000002</v>
      </c>
    </row>
    <row r="28" spans="1:9">
      <c r="A28" s="27" t="s">
        <v>71</v>
      </c>
      <c r="B28" s="21">
        <v>40.200000000000003</v>
      </c>
      <c r="D28" s="21">
        <f t="shared" si="0"/>
        <v>40.200000000000003</v>
      </c>
      <c r="F28" s="21">
        <f t="shared" si="1"/>
        <v>40.200000000000003</v>
      </c>
    </row>
    <row r="29" spans="1:9">
      <c r="A29" s="21" t="s">
        <v>37</v>
      </c>
      <c r="B29" s="21">
        <f>SUM(B9:B28)</f>
        <v>11831.600000000002</v>
      </c>
      <c r="C29" s="21">
        <f>SUM(C9:C28)</f>
        <v>3106.38</v>
      </c>
      <c r="D29" s="21">
        <f t="shared" ref="D29:F29" si="2">SUM(D9:D28)</f>
        <v>14937.980000000003</v>
      </c>
      <c r="E29" s="21">
        <f>SUM(E9:E28)</f>
        <v>3142.3199999999997</v>
      </c>
      <c r="F29" s="21">
        <f t="shared" si="2"/>
        <v>11795.66</v>
      </c>
    </row>
    <row r="34" spans="1:6">
      <c r="A34" s="21" t="s">
        <v>38</v>
      </c>
      <c r="B34" s="21">
        <f>SUM(B29)</f>
        <v>11831.600000000002</v>
      </c>
      <c r="C34" s="21" t="s">
        <v>39</v>
      </c>
      <c r="E34" s="21">
        <v>11795.66</v>
      </c>
    </row>
    <row r="35" spans="1:6">
      <c r="A35" s="21" t="s">
        <v>40</v>
      </c>
      <c r="B35" s="21">
        <f>SUM(C29)</f>
        <v>3106.38</v>
      </c>
      <c r="C35" s="21" t="s">
        <v>64</v>
      </c>
      <c r="E35" s="27"/>
    </row>
    <row r="36" spans="1:6">
      <c r="A36" s="21" t="s">
        <v>42</v>
      </c>
      <c r="B36" s="21">
        <f>SUM(B34:B35)</f>
        <v>14937.980000000003</v>
      </c>
      <c r="C36" s="21" t="s">
        <v>43</v>
      </c>
      <c r="E36" s="21">
        <f>SUM(E34-E35)</f>
        <v>11795.66</v>
      </c>
    </row>
    <row r="37" spans="1:6">
      <c r="A37" s="21" t="s">
        <v>44</v>
      </c>
      <c r="B37" s="21">
        <f>SUM(E29)</f>
        <v>3142.3199999999997</v>
      </c>
      <c r="C37" s="21" t="s">
        <v>67</v>
      </c>
      <c r="E37" s="27"/>
    </row>
    <row r="38" spans="1:6">
      <c r="A38" s="21" t="s">
        <v>46</v>
      </c>
      <c r="B38" s="21">
        <f>SUM(B36-B37)</f>
        <v>11795.660000000003</v>
      </c>
      <c r="C38" s="21" t="s">
        <v>5</v>
      </c>
      <c r="E38" s="21">
        <f>SUM(E36+E37)</f>
        <v>11795.66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topLeftCell="A4" workbookViewId="0">
      <selection activeCell="C9" sqref="C9:C29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40724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63.78</v>
      </c>
      <c r="D9" s="6">
        <f t="shared" ref="D9:D27" si="0">SUM(B9:C9)</f>
        <v>63.78</v>
      </c>
      <c r="E9" s="6">
        <v>52.65</v>
      </c>
      <c r="F9" s="6">
        <f t="shared" ref="F9:F27" si="1">SUM(D9-E9)</f>
        <v>11.130000000000003</v>
      </c>
    </row>
    <row r="10" spans="1:13">
      <c r="A10" s="6" t="s">
        <v>55</v>
      </c>
      <c r="B10" s="6">
        <v>148.22</v>
      </c>
      <c r="D10" s="6">
        <f t="shared" si="0"/>
        <v>148.22</v>
      </c>
      <c r="E10" s="6">
        <v>52.65</v>
      </c>
      <c r="F10" s="6">
        <f t="shared" si="1"/>
        <v>95.57</v>
      </c>
    </row>
    <row r="11" spans="1:13">
      <c r="A11" s="6" t="s">
        <v>56</v>
      </c>
      <c r="B11" s="6">
        <v>150.47</v>
      </c>
      <c r="D11" s="6">
        <f t="shared" si="0"/>
        <v>150.47</v>
      </c>
      <c r="E11" s="6">
        <v>65.34</v>
      </c>
      <c r="F11" s="6">
        <f t="shared" si="1"/>
        <v>85.13</v>
      </c>
    </row>
    <row r="12" spans="1:13">
      <c r="A12" s="6" t="s">
        <v>70</v>
      </c>
      <c r="B12" s="6">
        <v>151.31</v>
      </c>
      <c r="D12" s="6">
        <f t="shared" si="0"/>
        <v>151.31</v>
      </c>
      <c r="E12" s="6">
        <v>55.03</v>
      </c>
      <c r="F12" s="6">
        <f t="shared" si="1"/>
        <v>96.28</v>
      </c>
    </row>
    <row r="13" spans="1:13">
      <c r="A13" s="6" t="s">
        <v>57</v>
      </c>
      <c r="B13" s="6">
        <v>56.43</v>
      </c>
      <c r="D13" s="6">
        <f t="shared" si="0"/>
        <v>56.43</v>
      </c>
      <c r="E13" s="6">
        <v>21</v>
      </c>
      <c r="F13" s="6">
        <f t="shared" si="1"/>
        <v>35.43</v>
      </c>
    </row>
    <row r="14" spans="1:13">
      <c r="A14" s="6" t="s">
        <v>58</v>
      </c>
      <c r="B14" s="6">
        <v>70</v>
      </c>
      <c r="D14" s="6">
        <f t="shared" si="0"/>
        <v>70</v>
      </c>
      <c r="E14" s="6">
        <v>26.25</v>
      </c>
      <c r="F14" s="6">
        <f t="shared" si="1"/>
        <v>43.75</v>
      </c>
    </row>
    <row r="15" spans="1:13">
      <c r="A15" s="6" t="s">
        <v>59</v>
      </c>
      <c r="B15" s="6">
        <v>64</v>
      </c>
      <c r="D15" s="6">
        <f t="shared" si="0"/>
        <v>64</v>
      </c>
      <c r="E15" s="6">
        <v>26.25</v>
      </c>
      <c r="F15" s="6">
        <f t="shared" si="1"/>
        <v>37.75</v>
      </c>
    </row>
    <row r="16" spans="1:13">
      <c r="A16" s="6" t="s">
        <v>60</v>
      </c>
      <c r="B16" s="6">
        <v>106.1</v>
      </c>
      <c r="D16" s="6">
        <f t="shared" si="0"/>
        <v>106.1</v>
      </c>
      <c r="E16" s="6">
        <v>33</v>
      </c>
      <c r="F16" s="6">
        <f t="shared" si="1"/>
        <v>73.099999999999994</v>
      </c>
    </row>
    <row r="17" spans="1:6">
      <c r="A17" s="6" t="s">
        <v>61</v>
      </c>
      <c r="B17" s="6">
        <v>35</v>
      </c>
      <c r="D17" s="6">
        <f t="shared" si="0"/>
        <v>35</v>
      </c>
      <c r="E17" s="6">
        <v>28.46</v>
      </c>
      <c r="F17" s="6">
        <f t="shared" si="1"/>
        <v>6.5399999999999991</v>
      </c>
    </row>
    <row r="18" spans="1:6">
      <c r="A18" s="6" t="s">
        <v>62</v>
      </c>
      <c r="B18" s="6">
        <v>70</v>
      </c>
      <c r="D18" s="6">
        <f t="shared" si="0"/>
        <v>70</v>
      </c>
      <c r="E18" s="6">
        <v>31.5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2475.39</v>
      </c>
      <c r="C21" s="6">
        <v>475.47</v>
      </c>
      <c r="D21" s="6">
        <f t="shared" si="0"/>
        <v>2950.8599999999997</v>
      </c>
      <c r="E21" s="6">
        <v>2950.86</v>
      </c>
      <c r="F21" s="6">
        <f t="shared" si="1"/>
        <v>-4.5474735088646412E-13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2921.6</v>
      </c>
      <c r="D24" s="6">
        <f t="shared" si="0"/>
        <v>2921.6</v>
      </c>
      <c r="E24" s="6">
        <v>997.42</v>
      </c>
      <c r="F24" s="6">
        <f t="shared" si="1"/>
        <v>1924.1799999999998</v>
      </c>
    </row>
    <row r="25" spans="1:6">
      <c r="A25" s="6" t="s">
        <v>30</v>
      </c>
      <c r="B25" s="6">
        <v>728.68</v>
      </c>
      <c r="D25" s="6">
        <f t="shared" si="0"/>
        <v>728.68</v>
      </c>
      <c r="E25" s="6">
        <v>150</v>
      </c>
      <c r="F25" s="6">
        <f t="shared" si="1"/>
        <v>578.67999999999995</v>
      </c>
    </row>
    <row r="26" spans="1:6">
      <c r="A26" s="6" t="s">
        <v>31</v>
      </c>
      <c r="B26" s="6">
        <v>2119.08</v>
      </c>
      <c r="C26" s="6">
        <v>120</v>
      </c>
      <c r="D26" s="6">
        <f t="shared" si="0"/>
        <v>2239.08</v>
      </c>
      <c r="E26" s="6">
        <v>1344.64</v>
      </c>
      <c r="F26" s="6">
        <f t="shared" si="1"/>
        <v>894.43999999999983</v>
      </c>
    </row>
    <row r="27" spans="1:6">
      <c r="A27" s="9" t="s">
        <v>25</v>
      </c>
      <c r="B27" s="6">
        <v>1406.33</v>
      </c>
      <c r="C27" s="6">
        <v>439.25</v>
      </c>
      <c r="D27" s="6">
        <f t="shared" si="0"/>
        <v>1845.58</v>
      </c>
      <c r="E27" s="6">
        <v>475.47</v>
      </c>
      <c r="F27" s="6">
        <f t="shared" si="1"/>
        <v>1370.11</v>
      </c>
    </row>
    <row r="28" spans="1:6">
      <c r="A28" s="9"/>
    </row>
    <row r="29" spans="1:6">
      <c r="A29" s="6" t="s">
        <v>37</v>
      </c>
      <c r="B29" s="6">
        <f>SUM(B9:B28)</f>
        <v>11887.75</v>
      </c>
      <c r="C29" s="6">
        <f t="shared" ref="C29:E29" si="2">SUM(C9:C28)</f>
        <v>1034.72</v>
      </c>
      <c r="D29" s="6">
        <f>SUM(B29:C29)</f>
        <v>12922.47</v>
      </c>
      <c r="E29" s="6">
        <f t="shared" si="2"/>
        <v>6310.52</v>
      </c>
      <c r="F29" s="6">
        <f>SUM(D29-E29)</f>
        <v>6611.9499999999989</v>
      </c>
    </row>
    <row r="34" spans="1:5">
      <c r="A34" s="6" t="s">
        <v>38</v>
      </c>
      <c r="B34" s="6">
        <f>SUM(B29)</f>
        <v>11887.75</v>
      </c>
      <c r="C34" s="6" t="s">
        <v>39</v>
      </c>
      <c r="E34" s="6">
        <v>6674</v>
      </c>
    </row>
    <row r="35" spans="1:5">
      <c r="A35" s="6" t="s">
        <v>40</v>
      </c>
      <c r="B35" s="6">
        <f>SUM(C29)</f>
        <v>1034.72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12922.47</v>
      </c>
      <c r="C36" s="6" t="s">
        <v>43</v>
      </c>
      <c r="E36" s="6">
        <f>SUM(E34-E35)</f>
        <v>6611.95</v>
      </c>
    </row>
    <row r="37" spans="1:5">
      <c r="A37" s="6" t="s">
        <v>44</v>
      </c>
      <c r="B37" s="6">
        <f>SUM(E29)</f>
        <v>6310.52</v>
      </c>
      <c r="C37" s="6" t="s">
        <v>67</v>
      </c>
      <c r="E37" s="9"/>
    </row>
    <row r="38" spans="1:5">
      <c r="A38" s="6" t="s">
        <v>46</v>
      </c>
      <c r="B38" s="6">
        <f>SUM(B36-B37)</f>
        <v>6611.9499999999989</v>
      </c>
      <c r="C38" s="6" t="s">
        <v>5</v>
      </c>
      <c r="E38" s="6">
        <f>SUM(E36+E37)</f>
        <v>6611.95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3"/>
  <sheetViews>
    <sheetView topLeftCell="A13" workbookViewId="0">
      <selection activeCell="E31" sqref="E31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40753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3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3">
      <c r="A11" s="6" t="s">
        <v>56</v>
      </c>
      <c r="B11" s="6">
        <v>85.13</v>
      </c>
      <c r="D11" s="6">
        <f t="shared" si="0"/>
        <v>85.13</v>
      </c>
      <c r="F11" s="6">
        <f t="shared" si="1"/>
        <v>85.13</v>
      </c>
    </row>
    <row r="12" spans="1:13">
      <c r="A12" s="6" t="s">
        <v>70</v>
      </c>
      <c r="B12" s="6">
        <v>96.28</v>
      </c>
      <c r="D12" s="6">
        <f t="shared" si="0"/>
        <v>96.28</v>
      </c>
      <c r="F12" s="6">
        <f t="shared" si="1"/>
        <v>96.28</v>
      </c>
    </row>
    <row r="13" spans="1:13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3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3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3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1370.11</v>
      </c>
      <c r="C27" s="6">
        <v>460.77</v>
      </c>
      <c r="D27" s="6">
        <f t="shared" si="0"/>
        <v>1830.8799999999999</v>
      </c>
      <c r="F27" s="6">
        <f t="shared" si="1"/>
        <v>1830.8799999999999</v>
      </c>
    </row>
    <row r="28" spans="1:6">
      <c r="A28" s="9"/>
    </row>
    <row r="29" spans="1:6">
      <c r="A29" s="6" t="s">
        <v>37</v>
      </c>
      <c r="B29" s="6">
        <f>SUM(B9:B28)</f>
        <v>6611.95</v>
      </c>
      <c r="C29" s="6">
        <f t="shared" ref="C29:E29" si="2">SUM(C9:C28)</f>
        <v>460.77</v>
      </c>
      <c r="D29" s="6">
        <f>SUM(B29:C29)</f>
        <v>7072.7199999999993</v>
      </c>
      <c r="E29" s="6">
        <f t="shared" si="2"/>
        <v>0</v>
      </c>
      <c r="F29" s="6">
        <f>SUM(D29-E29)</f>
        <v>7072.7199999999993</v>
      </c>
    </row>
    <row r="34" spans="1:5">
      <c r="A34" s="6" t="s">
        <v>38</v>
      </c>
      <c r="B34" s="6">
        <f>SUM(B29)</f>
        <v>6611.95</v>
      </c>
      <c r="C34" s="6" t="s">
        <v>39</v>
      </c>
      <c r="E34" s="6">
        <v>7134.77</v>
      </c>
    </row>
    <row r="35" spans="1:5">
      <c r="A35" s="6" t="s">
        <v>40</v>
      </c>
      <c r="B35" s="6">
        <f>SUM(C29)</f>
        <v>460.77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7072.7199999999993</v>
      </c>
      <c r="C36" s="6" t="s">
        <v>43</v>
      </c>
      <c r="E36" s="6">
        <f>SUM(E34-E35)</f>
        <v>7072.72</v>
      </c>
    </row>
    <row r="37" spans="1:5">
      <c r="A37" s="6" t="s">
        <v>44</v>
      </c>
      <c r="B37" s="6">
        <f>SUM(E29)</f>
        <v>0</v>
      </c>
      <c r="C37" s="6" t="s">
        <v>67</v>
      </c>
      <c r="E37" s="9"/>
    </row>
    <row r="38" spans="1:5">
      <c r="A38" s="6" t="s">
        <v>46</v>
      </c>
      <c r="B38" s="6">
        <f>SUM(B36-B37)</f>
        <v>7072.7199999999993</v>
      </c>
      <c r="C38" s="6" t="s">
        <v>5</v>
      </c>
      <c r="E38" s="6">
        <f>SUM(E36+E37)</f>
        <v>7072.72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L63"/>
  <sheetViews>
    <sheetView topLeftCell="A13" workbookViewId="0">
      <selection activeCell="H34" sqref="H34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6.5703125" style="14" bestFit="1" customWidth="1"/>
    <col min="8" max="9" width="8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40786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2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2">
      <c r="A11" s="6" t="s">
        <v>56</v>
      </c>
      <c r="B11" s="6">
        <v>85.13</v>
      </c>
      <c r="D11" s="6">
        <f t="shared" si="0"/>
        <v>85.13</v>
      </c>
      <c r="E11" s="6">
        <v>81.72</v>
      </c>
      <c r="F11" s="6">
        <f t="shared" si="1"/>
        <v>3.4099999999999966</v>
      </c>
    </row>
    <row r="12" spans="1:12">
      <c r="A12" s="6" t="s">
        <v>70</v>
      </c>
      <c r="B12" s="6">
        <v>96.28</v>
      </c>
      <c r="D12" s="6">
        <f t="shared" si="0"/>
        <v>96.28</v>
      </c>
      <c r="E12" s="6">
        <v>85.8</v>
      </c>
      <c r="F12" s="6">
        <f t="shared" si="1"/>
        <v>10.480000000000004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C22" s="6">
        <v>250</v>
      </c>
      <c r="D22" s="6">
        <f t="shared" si="0"/>
        <v>1283.21</v>
      </c>
      <c r="F22" s="6">
        <f t="shared" si="1"/>
        <v>1283.21</v>
      </c>
    </row>
    <row r="23" spans="1:6">
      <c r="A23" s="6" t="s">
        <v>28</v>
      </c>
      <c r="B23" s="6">
        <v>179.15</v>
      </c>
      <c r="C23" s="6">
        <v>4000</v>
      </c>
      <c r="D23" s="6">
        <f t="shared" si="0"/>
        <v>4179.1499999999996</v>
      </c>
      <c r="E23" s="6">
        <v>598.67999999999995</v>
      </c>
      <c r="F23" s="6">
        <f t="shared" si="1"/>
        <v>3580.47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1830.88</v>
      </c>
      <c r="C27" s="6">
        <v>56.97</v>
      </c>
      <c r="D27" s="6">
        <f t="shared" si="0"/>
        <v>1887.8500000000001</v>
      </c>
      <c r="F27" s="6">
        <f t="shared" si="1"/>
        <v>1887.8500000000001</v>
      </c>
    </row>
    <row r="28" spans="1:6">
      <c r="A28" s="9"/>
    </row>
    <row r="29" spans="1:6">
      <c r="A29" s="6" t="s">
        <v>37</v>
      </c>
      <c r="B29" s="6">
        <f>SUM(B9:B28)</f>
        <v>7072.72</v>
      </c>
      <c r="C29" s="6">
        <f t="shared" ref="C29:E29" si="2">SUM(C9:C28)</f>
        <v>4306.97</v>
      </c>
      <c r="D29" s="6">
        <f>SUM(B29:C29)</f>
        <v>11379.69</v>
      </c>
      <c r="E29" s="6">
        <f t="shared" si="2"/>
        <v>766.19999999999993</v>
      </c>
      <c r="F29" s="6">
        <f>SUM(D29-E29)</f>
        <v>10613.49</v>
      </c>
    </row>
    <row r="34" spans="1:5">
      <c r="A34" s="6" t="s">
        <v>38</v>
      </c>
      <c r="B34" s="6">
        <f>SUM(B29)</f>
        <v>7072.72</v>
      </c>
      <c r="C34" s="6" t="s">
        <v>39</v>
      </c>
      <c r="E34" s="6">
        <v>10675.54</v>
      </c>
    </row>
    <row r="35" spans="1:5">
      <c r="A35" s="6" t="s">
        <v>40</v>
      </c>
      <c r="B35" s="6">
        <f>SUM(C29)</f>
        <v>4306.97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11379.69</v>
      </c>
      <c r="C36" s="6" t="s">
        <v>43</v>
      </c>
      <c r="E36" s="6">
        <f>SUM(E34-E35)</f>
        <v>10613.490000000002</v>
      </c>
    </row>
    <row r="37" spans="1:5">
      <c r="A37" s="6" t="s">
        <v>44</v>
      </c>
      <c r="B37" s="6">
        <f>SUM(E29)</f>
        <v>766.19999999999993</v>
      </c>
      <c r="C37" s="6" t="s">
        <v>67</v>
      </c>
      <c r="E37" s="9"/>
    </row>
    <row r="38" spans="1:5">
      <c r="A38" s="6" t="s">
        <v>46</v>
      </c>
      <c r="B38" s="6">
        <f>SUM(B36-B37)</f>
        <v>10613.49</v>
      </c>
      <c r="C38" s="6" t="s">
        <v>5</v>
      </c>
      <c r="E38" s="6">
        <f>SUM(E36+E37)</f>
        <v>10613.490000000002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61"/>
  <sheetViews>
    <sheetView topLeftCell="A4" workbookViewId="0">
      <selection activeCell="A4" sqref="A1:XFD1048576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11.140625" style="14" customWidth="1"/>
    <col min="8" max="8" width="10.85546875" style="14" bestFit="1" customWidth="1"/>
    <col min="9" max="9" width="9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40816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20" t="s">
        <v>72</v>
      </c>
      <c r="H8" s="20" t="s">
        <v>72</v>
      </c>
      <c r="I8" s="19" t="s">
        <v>37</v>
      </c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  <c r="G9" s="14">
        <v>11.13</v>
      </c>
      <c r="I9" s="14">
        <f>SUM(F9-G9)</f>
        <v>0</v>
      </c>
    </row>
    <row r="10" spans="1:12">
      <c r="A10" s="6" t="s">
        <v>55</v>
      </c>
      <c r="B10" s="6">
        <v>95.57</v>
      </c>
      <c r="C10" s="6">
        <v>56</v>
      </c>
      <c r="D10" s="6">
        <f t="shared" si="0"/>
        <v>151.57</v>
      </c>
      <c r="F10" s="6">
        <f t="shared" si="1"/>
        <v>151.57</v>
      </c>
      <c r="I10" s="14">
        <f t="shared" ref="I10:I27" si="2">SUM(F10-G10)</f>
        <v>151.57</v>
      </c>
    </row>
    <row r="11" spans="1:12">
      <c r="A11" s="6" t="s">
        <v>56</v>
      </c>
      <c r="B11" s="6">
        <v>3.41</v>
      </c>
      <c r="D11" s="6">
        <f t="shared" si="0"/>
        <v>3.41</v>
      </c>
      <c r="F11" s="6">
        <f t="shared" si="1"/>
        <v>3.41</v>
      </c>
      <c r="I11" s="14">
        <f t="shared" si="2"/>
        <v>3.41</v>
      </c>
    </row>
    <row r="12" spans="1:12">
      <c r="A12" s="6" t="s">
        <v>70</v>
      </c>
      <c r="B12" s="6">
        <v>10.48</v>
      </c>
      <c r="D12" s="6">
        <f t="shared" si="0"/>
        <v>10.48</v>
      </c>
      <c r="F12" s="6">
        <f t="shared" si="1"/>
        <v>10.48</v>
      </c>
      <c r="I12" s="14">
        <f t="shared" si="2"/>
        <v>10.48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  <c r="G13" s="14">
        <v>35.43</v>
      </c>
      <c r="I13" s="14">
        <f t="shared" si="2"/>
        <v>0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  <c r="I14" s="14">
        <f t="shared" si="2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  <c r="G15" s="14">
        <v>37.75</v>
      </c>
      <c r="I15" s="14">
        <f t="shared" si="2"/>
        <v>0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  <c r="G16" s="14">
        <v>73.099999999999994</v>
      </c>
      <c r="I16" s="14">
        <f t="shared" si="2"/>
        <v>0</v>
      </c>
    </row>
    <row r="17" spans="1:9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  <c r="G17" s="14">
        <v>6.54</v>
      </c>
      <c r="I17" s="14">
        <f t="shared" si="2"/>
        <v>0</v>
      </c>
    </row>
    <row r="18" spans="1:9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  <c r="I18" s="14">
        <f t="shared" si="2"/>
        <v>38.5</v>
      </c>
    </row>
    <row r="19" spans="1:9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  <c r="I19" s="14">
        <f t="shared" si="2"/>
        <v>0</v>
      </c>
    </row>
    <row r="20" spans="1:9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  <c r="G20" s="14">
        <v>109</v>
      </c>
      <c r="I20" s="14">
        <f t="shared" si="2"/>
        <v>0</v>
      </c>
    </row>
    <row r="21" spans="1:9">
      <c r="A21" s="9" t="s">
        <v>16</v>
      </c>
      <c r="B21" s="6">
        <v>0</v>
      </c>
      <c r="C21" s="6">
        <v>147</v>
      </c>
      <c r="D21" s="6">
        <f t="shared" si="0"/>
        <v>147</v>
      </c>
      <c r="F21" s="6">
        <f t="shared" si="1"/>
        <v>147</v>
      </c>
      <c r="I21" s="14">
        <f t="shared" si="2"/>
        <v>147</v>
      </c>
    </row>
    <row r="22" spans="1:9">
      <c r="A22" s="9" t="s">
        <v>21</v>
      </c>
      <c r="B22" s="6">
        <v>1283.21</v>
      </c>
      <c r="D22" s="6">
        <f t="shared" si="0"/>
        <v>1283.21</v>
      </c>
      <c r="F22" s="6">
        <f t="shared" si="1"/>
        <v>1283.21</v>
      </c>
      <c r="I22" s="14">
        <f t="shared" si="2"/>
        <v>1283.21</v>
      </c>
    </row>
    <row r="23" spans="1:9">
      <c r="A23" s="6" t="s">
        <v>28</v>
      </c>
      <c r="B23" s="6">
        <v>3580.47</v>
      </c>
      <c r="D23" s="6">
        <f t="shared" si="0"/>
        <v>3580.47</v>
      </c>
      <c r="E23" s="6">
        <v>354.8</v>
      </c>
      <c r="F23" s="6">
        <f t="shared" si="1"/>
        <v>3225.6699999999996</v>
      </c>
      <c r="I23" s="14">
        <f t="shared" si="2"/>
        <v>3225.6699999999996</v>
      </c>
    </row>
    <row r="24" spans="1:9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  <c r="I24" s="14">
        <f t="shared" si="2"/>
        <v>1924.18</v>
      </c>
    </row>
    <row r="25" spans="1:9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  <c r="I25" s="14">
        <f t="shared" si="2"/>
        <v>578.67999999999995</v>
      </c>
    </row>
    <row r="26" spans="1:9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  <c r="I26" s="14">
        <f t="shared" si="2"/>
        <v>894.44</v>
      </c>
    </row>
    <row r="27" spans="1:9">
      <c r="A27" s="9" t="s">
        <v>25</v>
      </c>
      <c r="B27" s="6">
        <v>1887.85</v>
      </c>
      <c r="C27" s="6">
        <v>327.55</v>
      </c>
      <c r="D27" s="6">
        <f t="shared" si="0"/>
        <v>2215.4</v>
      </c>
      <c r="F27" s="6">
        <f t="shared" si="1"/>
        <v>2215.4</v>
      </c>
      <c r="I27" s="14">
        <f t="shared" si="2"/>
        <v>2215.4</v>
      </c>
    </row>
    <row r="28" spans="1:9">
      <c r="A28" s="9" t="s">
        <v>71</v>
      </c>
      <c r="F28" s="6">
        <v>0</v>
      </c>
      <c r="H28" s="14">
        <v>272.95</v>
      </c>
      <c r="I28" s="14">
        <f>SUM(F28+H28)</f>
        <v>272.95</v>
      </c>
    </row>
    <row r="29" spans="1:9">
      <c r="A29" s="6" t="s">
        <v>37</v>
      </c>
      <c r="B29" s="6">
        <f>SUM(B9:B28)</f>
        <v>10613.490000000002</v>
      </c>
      <c r="C29" s="6">
        <f>SUM(C9:C27)</f>
        <v>530.54999999999995</v>
      </c>
      <c r="D29" s="6">
        <f>SUM(B29:C29)</f>
        <v>11144.04</v>
      </c>
      <c r="E29" s="6">
        <f t="shared" ref="E29" si="3">SUM(E9:E28)</f>
        <v>354.8</v>
      </c>
      <c r="F29" s="6">
        <f>SUM(D29-E29)</f>
        <v>10789.240000000002</v>
      </c>
      <c r="G29" s="14">
        <f>SUM(G9:G28)</f>
        <v>272.95</v>
      </c>
      <c r="H29" s="14">
        <f>SUM(H28)</f>
        <v>272.95</v>
      </c>
      <c r="I29" s="14">
        <f>SUM(I9:I28)</f>
        <v>10789.240000000002</v>
      </c>
    </row>
    <row r="34" spans="1:6">
      <c r="A34" s="6" t="s">
        <v>38</v>
      </c>
      <c r="B34" s="6">
        <f>SUM(B29)</f>
        <v>10613.490000000002</v>
      </c>
      <c r="C34" s="6" t="s">
        <v>39</v>
      </c>
      <c r="E34" s="6">
        <v>10789.24</v>
      </c>
    </row>
    <row r="35" spans="1:6">
      <c r="A35" s="6" t="s">
        <v>40</v>
      </c>
      <c r="B35" s="6">
        <f>SUM(C29)</f>
        <v>530.54999999999995</v>
      </c>
      <c r="C35" s="6" t="s">
        <v>64</v>
      </c>
      <c r="E35" s="9"/>
    </row>
    <row r="36" spans="1:6">
      <c r="A36" s="6" t="s">
        <v>42</v>
      </c>
      <c r="B36" s="6">
        <f>SUM(B34:B35)</f>
        <v>11144.04</v>
      </c>
      <c r="C36" s="6" t="s">
        <v>43</v>
      </c>
      <c r="E36" s="6">
        <f>SUM(E34-E35)</f>
        <v>10789.24</v>
      </c>
    </row>
    <row r="37" spans="1:6">
      <c r="A37" s="6" t="s">
        <v>44</v>
      </c>
      <c r="B37" s="6">
        <f>SUM(E29)</f>
        <v>354.8</v>
      </c>
      <c r="C37" s="6" t="s">
        <v>67</v>
      </c>
      <c r="E37" s="9"/>
    </row>
    <row r="38" spans="1:6">
      <c r="A38" s="6" t="s">
        <v>46</v>
      </c>
      <c r="B38" s="6">
        <f>SUM(B36-B37)</f>
        <v>10789.240000000002</v>
      </c>
      <c r="C38" s="6" t="s">
        <v>5</v>
      </c>
      <c r="E38" s="6">
        <f>SUM(E36+E37)</f>
        <v>10789.24</v>
      </c>
    </row>
    <row r="42" spans="1:6">
      <c r="A42" s="6" t="s">
        <v>47</v>
      </c>
      <c r="B42" s="6" t="s">
        <v>48</v>
      </c>
    </row>
    <row r="43" spans="1:6">
      <c r="A43" s="6" t="s">
        <v>50</v>
      </c>
      <c r="B43" s="6" t="s">
        <v>49</v>
      </c>
    </row>
    <row r="45" spans="1:6">
      <c r="A45" s="5"/>
      <c r="B45" s="12"/>
      <c r="C45" s="13"/>
    </row>
    <row r="46" spans="1:6">
      <c r="A46" s="5" t="s">
        <v>73</v>
      </c>
      <c r="B46" s="12"/>
      <c r="C46" s="13"/>
    </row>
    <row r="47" spans="1:6">
      <c r="A47" s="5"/>
      <c r="B47" s="12"/>
      <c r="C47" s="13"/>
    </row>
    <row r="48" spans="1:6">
      <c r="A48" s="5"/>
      <c r="B48" s="16"/>
      <c r="C48" s="17"/>
      <c r="D48" s="14"/>
      <c r="E48" s="14"/>
      <c r="F48" s="14"/>
    </row>
    <row r="49" spans="2:6">
      <c r="B49" s="14"/>
      <c r="C49" s="14"/>
      <c r="D49" s="14"/>
      <c r="E49" s="14"/>
      <c r="F49" s="14"/>
    </row>
    <row r="50" spans="2:6">
      <c r="B50" s="14"/>
      <c r="C50" s="14"/>
      <c r="D50" s="14"/>
      <c r="E50" s="14"/>
      <c r="F50" s="14"/>
    </row>
    <row r="51" spans="2:6">
      <c r="B51" s="14"/>
      <c r="C51" s="14"/>
      <c r="D51" s="14"/>
      <c r="E51" s="14"/>
      <c r="F51" s="14"/>
    </row>
    <row r="52" spans="2:6">
      <c r="B52" s="14"/>
      <c r="C52" s="14"/>
      <c r="D52" s="14"/>
      <c r="E52" s="14"/>
      <c r="F52" s="14"/>
    </row>
    <row r="53" spans="2:6">
      <c r="B53" s="14"/>
      <c r="C53" s="14"/>
      <c r="D53" s="14"/>
      <c r="E53" s="14"/>
      <c r="F53" s="14"/>
    </row>
    <row r="54" spans="2:6">
      <c r="B54" s="14"/>
      <c r="C54" s="14"/>
      <c r="D54" s="14"/>
      <c r="E54" s="14"/>
      <c r="F54" s="14"/>
    </row>
    <row r="55" spans="2:6">
      <c r="B55" s="14"/>
      <c r="C55" s="14"/>
      <c r="D55" s="14"/>
      <c r="E55" s="14"/>
      <c r="F55" s="14"/>
    </row>
    <row r="56" spans="2:6">
      <c r="B56" s="14"/>
      <c r="C56" s="14"/>
      <c r="D56" s="14"/>
      <c r="E56" s="14"/>
      <c r="F56" s="14"/>
    </row>
    <row r="57" spans="2:6">
      <c r="B57" s="14"/>
      <c r="C57" s="14"/>
      <c r="D57" s="14"/>
      <c r="E57" s="14"/>
      <c r="F57" s="14"/>
    </row>
    <row r="58" spans="2:6">
      <c r="B58" s="14"/>
      <c r="C58" s="14"/>
      <c r="D58" s="14"/>
      <c r="E58" s="14"/>
      <c r="F58" s="14"/>
    </row>
    <row r="59" spans="2:6">
      <c r="B59" s="14"/>
      <c r="C59" s="14"/>
      <c r="D59" s="14"/>
      <c r="E59" s="14"/>
      <c r="F59" s="14"/>
    </row>
    <row r="60" spans="2:6">
      <c r="B60" s="14"/>
      <c r="C60" s="14"/>
      <c r="D60" s="14"/>
      <c r="E60" s="14"/>
      <c r="F60" s="14"/>
    </row>
    <row r="61" spans="2:6">
      <c r="B61" s="14"/>
      <c r="C61" s="14"/>
      <c r="D61" s="14"/>
      <c r="E61" s="14"/>
      <c r="F61" s="1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60"/>
  <sheetViews>
    <sheetView topLeftCell="A6" workbookViewId="0">
      <selection activeCell="H26" sqref="H2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9" width="9.140625" style="22"/>
    <col min="10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40847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26"/>
      <c r="H8" s="26"/>
      <c r="I8" s="26"/>
    </row>
    <row r="9" spans="1:9">
      <c r="A9" s="21" t="s">
        <v>74</v>
      </c>
      <c r="B9" s="21">
        <v>0</v>
      </c>
      <c r="C9" s="21">
        <v>14</v>
      </c>
      <c r="D9" s="21">
        <f t="shared" ref="D9:D29" si="0">SUM(B9:C9)</f>
        <v>14</v>
      </c>
      <c r="F9" s="21">
        <f t="shared" ref="F9:F28" si="1">SUM(D9-E9)</f>
        <v>14</v>
      </c>
    </row>
    <row r="10" spans="1:9">
      <c r="A10" s="21" t="s">
        <v>55</v>
      </c>
      <c r="B10" s="21">
        <v>151.57</v>
      </c>
      <c r="C10" s="21">
        <v>40</v>
      </c>
      <c r="D10" s="21">
        <f t="shared" si="0"/>
        <v>191.57</v>
      </c>
      <c r="F10" s="21">
        <f t="shared" si="1"/>
        <v>191.57</v>
      </c>
    </row>
    <row r="11" spans="1:9">
      <c r="A11" s="21" t="s">
        <v>56</v>
      </c>
      <c r="B11" s="21">
        <v>3.41</v>
      </c>
      <c r="C11" s="21">
        <v>15</v>
      </c>
      <c r="D11" s="21">
        <f t="shared" si="0"/>
        <v>18.41</v>
      </c>
      <c r="F11" s="21">
        <f t="shared" si="1"/>
        <v>18.41</v>
      </c>
    </row>
    <row r="12" spans="1:9">
      <c r="A12" s="21" t="s">
        <v>70</v>
      </c>
      <c r="B12" s="21">
        <v>10.48</v>
      </c>
      <c r="C12" s="21">
        <v>12</v>
      </c>
      <c r="D12" s="21">
        <f t="shared" si="0"/>
        <v>22.48</v>
      </c>
      <c r="F12" s="21">
        <f t="shared" si="1"/>
        <v>22.48</v>
      </c>
    </row>
    <row r="13" spans="1:9">
      <c r="A13" s="21" t="s">
        <v>58</v>
      </c>
      <c r="B13" s="21">
        <v>43.75</v>
      </c>
      <c r="C13" s="21">
        <v>10</v>
      </c>
      <c r="D13" s="21">
        <f t="shared" si="0"/>
        <v>53.75</v>
      </c>
      <c r="F13" s="21">
        <f t="shared" si="1"/>
        <v>53.75</v>
      </c>
    </row>
    <row r="14" spans="1:9">
      <c r="A14" s="21" t="s">
        <v>78</v>
      </c>
      <c r="B14" s="21">
        <v>0</v>
      </c>
      <c r="C14" s="21">
        <v>11</v>
      </c>
      <c r="D14" s="21">
        <f t="shared" si="0"/>
        <v>11</v>
      </c>
      <c r="F14" s="21">
        <f t="shared" si="1"/>
        <v>11</v>
      </c>
    </row>
    <row r="15" spans="1:9">
      <c r="A15" s="21" t="s">
        <v>77</v>
      </c>
      <c r="B15" s="21">
        <v>0</v>
      </c>
      <c r="C15" s="21">
        <v>15</v>
      </c>
      <c r="D15" s="21">
        <f t="shared" si="0"/>
        <v>15</v>
      </c>
      <c r="F15" s="21">
        <f t="shared" si="1"/>
        <v>15</v>
      </c>
    </row>
    <row r="16" spans="1:9">
      <c r="A16" s="21" t="s">
        <v>76</v>
      </c>
      <c r="B16" s="21">
        <v>38.5</v>
      </c>
      <c r="C16" s="21">
        <v>21</v>
      </c>
      <c r="D16" s="21">
        <f t="shared" si="0"/>
        <v>59.5</v>
      </c>
      <c r="F16" s="21">
        <f t="shared" si="1"/>
        <v>59.5</v>
      </c>
    </row>
    <row r="17" spans="1:14">
      <c r="A17" s="21" t="s">
        <v>75</v>
      </c>
      <c r="B17" s="21">
        <v>0</v>
      </c>
      <c r="C17" s="21">
        <v>11</v>
      </c>
      <c r="D17" s="21">
        <f t="shared" si="0"/>
        <v>11</v>
      </c>
      <c r="F17" s="21">
        <f t="shared" si="1"/>
        <v>11</v>
      </c>
    </row>
    <row r="18" spans="1:14">
      <c r="A18" s="21" t="s">
        <v>80</v>
      </c>
      <c r="B18" s="21">
        <v>0</v>
      </c>
      <c r="C18" s="21">
        <v>11</v>
      </c>
      <c r="D18" s="21">
        <f t="shared" si="0"/>
        <v>11</v>
      </c>
      <c r="F18" s="21">
        <f t="shared" si="1"/>
        <v>11</v>
      </c>
    </row>
    <row r="19" spans="1:14">
      <c r="A19" s="21" t="s">
        <v>63</v>
      </c>
      <c r="B19" s="21">
        <v>0</v>
      </c>
      <c r="C19" s="21">
        <v>24</v>
      </c>
      <c r="D19" s="21">
        <f t="shared" si="0"/>
        <v>24</v>
      </c>
      <c r="F19" s="21">
        <f t="shared" si="1"/>
        <v>24</v>
      </c>
    </row>
    <row r="20" spans="1:14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14">
      <c r="A21" s="27" t="s">
        <v>16</v>
      </c>
      <c r="B21" s="21">
        <v>147</v>
      </c>
      <c r="D21" s="21">
        <f t="shared" si="0"/>
        <v>147</v>
      </c>
      <c r="F21" s="21">
        <f t="shared" si="1"/>
        <v>147</v>
      </c>
      <c r="G21" s="28"/>
      <c r="H21" s="28"/>
      <c r="I21" s="28"/>
      <c r="J21" s="28"/>
      <c r="K21" s="28"/>
      <c r="L21" s="28"/>
      <c r="M21" s="29"/>
    </row>
    <row r="22" spans="1:14">
      <c r="A22" s="27" t="s">
        <v>21</v>
      </c>
      <c r="B22" s="21">
        <v>1283.21</v>
      </c>
      <c r="C22" s="21">
        <v>115</v>
      </c>
      <c r="D22" s="21">
        <f t="shared" si="0"/>
        <v>1398.21</v>
      </c>
      <c r="F22" s="21">
        <f t="shared" si="1"/>
        <v>1398.21</v>
      </c>
      <c r="G22" s="28"/>
      <c r="H22" s="28"/>
      <c r="I22" s="28"/>
      <c r="J22" s="28"/>
      <c r="K22" s="28"/>
      <c r="L22" s="28"/>
    </row>
    <row r="23" spans="1:14">
      <c r="A23" s="21" t="s">
        <v>28</v>
      </c>
      <c r="B23" s="21">
        <v>3225.67</v>
      </c>
      <c r="C23" s="21" t="s">
        <v>79</v>
      </c>
      <c r="D23" s="21">
        <f t="shared" si="0"/>
        <v>3225.67</v>
      </c>
      <c r="E23" s="21">
        <v>524.32000000000005</v>
      </c>
      <c r="F23" s="21">
        <f t="shared" si="1"/>
        <v>2701.35</v>
      </c>
      <c r="G23" s="28"/>
      <c r="H23" s="28"/>
      <c r="I23" s="28"/>
      <c r="J23" s="28"/>
      <c r="K23" s="28"/>
      <c r="L23" s="28"/>
    </row>
    <row r="24" spans="1:14">
      <c r="A24" s="27" t="s">
        <v>24</v>
      </c>
      <c r="B24" s="21">
        <v>1924.18</v>
      </c>
      <c r="C24" s="21" t="s">
        <v>79</v>
      </c>
      <c r="D24" s="21">
        <f t="shared" si="0"/>
        <v>1924.18</v>
      </c>
      <c r="E24" s="21">
        <v>152.99</v>
      </c>
      <c r="F24" s="21">
        <f t="shared" si="1"/>
        <v>1771.19</v>
      </c>
      <c r="G24" s="28"/>
      <c r="H24" s="28"/>
      <c r="I24" s="28"/>
      <c r="J24" s="28"/>
      <c r="K24" s="28"/>
      <c r="L24" s="28"/>
    </row>
    <row r="25" spans="1:14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  <c r="G25" s="28"/>
      <c r="H25" s="28"/>
      <c r="I25" s="28"/>
      <c r="J25" s="28"/>
      <c r="K25" s="28"/>
      <c r="L25" s="28"/>
    </row>
    <row r="26" spans="1:14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  <c r="G26" s="28"/>
      <c r="H26" s="28"/>
      <c r="I26" s="28"/>
      <c r="J26" s="28"/>
      <c r="K26" s="28"/>
      <c r="L26" s="28"/>
    </row>
    <row r="27" spans="1:14">
      <c r="A27" s="27" t="s">
        <v>25</v>
      </c>
      <c r="B27" s="21">
        <v>2215.4</v>
      </c>
      <c r="C27" s="21">
        <v>20.92</v>
      </c>
      <c r="D27" s="21">
        <f t="shared" si="0"/>
        <v>2236.3200000000002</v>
      </c>
      <c r="E27" s="21">
        <v>1109.9000000000001</v>
      </c>
      <c r="F27" s="21">
        <f t="shared" si="1"/>
        <v>1126.42</v>
      </c>
      <c r="G27" s="28"/>
      <c r="H27" s="28"/>
      <c r="I27" s="28"/>
      <c r="J27" s="28"/>
      <c r="K27" s="28"/>
      <c r="L27" s="28"/>
    </row>
    <row r="28" spans="1:14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  <c r="G28" s="28"/>
      <c r="H28" s="28"/>
      <c r="I28" s="28"/>
      <c r="J28" s="28"/>
      <c r="K28" s="28"/>
      <c r="L28" s="28"/>
      <c r="M28" s="22"/>
      <c r="N28" s="21">
        <f>SUM(G28:M28,G38:M38)</f>
        <v>0</v>
      </c>
    </row>
    <row r="29" spans="1:14">
      <c r="A29" s="21" t="s">
        <v>37</v>
      </c>
      <c r="B29" s="21">
        <f>SUM(B9:B28)</f>
        <v>10789.240000000002</v>
      </c>
      <c r="C29" s="21">
        <f>SUM(C9:C27)</f>
        <v>319.92</v>
      </c>
      <c r="D29" s="21">
        <f t="shared" si="0"/>
        <v>11109.160000000002</v>
      </c>
      <c r="E29" s="21">
        <f>SUM(E23:E28)</f>
        <v>1787.21</v>
      </c>
      <c r="F29" s="21">
        <f>SUM(D29-E29)</f>
        <v>9321.9500000000007</v>
      </c>
      <c r="G29" s="28"/>
      <c r="H29" s="28"/>
      <c r="I29" s="28"/>
      <c r="J29" s="28"/>
      <c r="K29" s="28"/>
      <c r="L29" s="28"/>
    </row>
    <row r="30" spans="1:14">
      <c r="G30" s="28"/>
      <c r="H30" s="28"/>
      <c r="I30" s="28"/>
      <c r="J30" s="28"/>
      <c r="K30" s="28"/>
      <c r="L30" s="28"/>
    </row>
    <row r="31" spans="1:14">
      <c r="G31" s="28"/>
      <c r="H31" s="28"/>
      <c r="I31" s="28"/>
      <c r="J31" s="28"/>
      <c r="K31" s="28"/>
      <c r="L31" s="28"/>
    </row>
    <row r="32" spans="1:14">
      <c r="G32" s="28"/>
      <c r="H32" s="28"/>
      <c r="I32" s="28"/>
      <c r="J32" s="28"/>
      <c r="K32" s="28"/>
      <c r="L32" s="28"/>
    </row>
    <row r="33" spans="1:13">
      <c r="G33" s="28"/>
      <c r="H33" s="28"/>
      <c r="I33" s="28"/>
      <c r="J33" s="28"/>
      <c r="K33" s="28"/>
      <c r="L33" s="28"/>
    </row>
    <row r="34" spans="1:13">
      <c r="A34" s="21" t="s">
        <v>38</v>
      </c>
      <c r="B34" s="21">
        <f>SUM(B29)</f>
        <v>10789.240000000002</v>
      </c>
      <c r="C34" s="21" t="s">
        <v>39</v>
      </c>
      <c r="E34" s="21">
        <v>9321.9500000000007</v>
      </c>
      <c r="G34" s="28"/>
      <c r="H34" s="28"/>
      <c r="I34" s="28"/>
      <c r="J34" s="28"/>
      <c r="K34" s="28"/>
      <c r="L34" s="28"/>
    </row>
    <row r="35" spans="1:13">
      <c r="A35" s="21" t="s">
        <v>40</v>
      </c>
      <c r="B35" s="21">
        <f>SUM(C29)</f>
        <v>319.92</v>
      </c>
      <c r="C35" s="21" t="s">
        <v>64</v>
      </c>
      <c r="E35" s="27"/>
      <c r="G35" s="28"/>
      <c r="H35" s="28"/>
      <c r="I35" s="28"/>
      <c r="J35" s="28"/>
      <c r="K35" s="28"/>
      <c r="L35" s="28"/>
    </row>
    <row r="36" spans="1:13">
      <c r="A36" s="21" t="s">
        <v>42</v>
      </c>
      <c r="B36" s="21">
        <f>SUM(B34:B35)</f>
        <v>11109.160000000002</v>
      </c>
      <c r="C36" s="21" t="s">
        <v>43</v>
      </c>
      <c r="E36" s="21">
        <f>SUM(E34-E35)</f>
        <v>9321.9500000000007</v>
      </c>
      <c r="G36" s="28"/>
      <c r="H36" s="28"/>
      <c r="I36" s="28"/>
      <c r="J36" s="28"/>
      <c r="K36" s="28"/>
      <c r="L36" s="28"/>
    </row>
    <row r="37" spans="1:13">
      <c r="A37" s="21" t="s">
        <v>44</v>
      </c>
      <c r="B37" s="21">
        <f>SUM(E29)</f>
        <v>1787.21</v>
      </c>
      <c r="C37" s="21" t="s">
        <v>67</v>
      </c>
      <c r="E37" s="27"/>
      <c r="G37" s="28"/>
      <c r="H37" s="28"/>
      <c r="I37" s="28"/>
      <c r="J37" s="28"/>
      <c r="K37" s="28"/>
      <c r="L37" s="28"/>
    </row>
    <row r="38" spans="1:13">
      <c r="A38" s="21" t="s">
        <v>46</v>
      </c>
      <c r="B38" s="21">
        <f>SUM(B36-B37)</f>
        <v>9321.9500000000007</v>
      </c>
      <c r="C38" s="21" t="s">
        <v>5</v>
      </c>
      <c r="E38" s="21">
        <f>SUM(E36+E37)</f>
        <v>9321.9500000000007</v>
      </c>
      <c r="J38" s="22"/>
      <c r="K38" s="22"/>
      <c r="L38" s="22"/>
      <c r="M38" s="22">
        <f t="shared" ref="M38" si="2">SUM(M30:M37)</f>
        <v>0</v>
      </c>
    </row>
    <row r="42" spans="1:13">
      <c r="A42" s="21" t="s">
        <v>47</v>
      </c>
      <c r="B42" s="21" t="s">
        <v>48</v>
      </c>
    </row>
    <row r="43" spans="1:13">
      <c r="A43" s="21" t="s">
        <v>50</v>
      </c>
      <c r="B43" s="21" t="s">
        <v>49</v>
      </c>
    </row>
    <row r="45" spans="1:13">
      <c r="A45" s="30"/>
      <c r="B45" s="31"/>
      <c r="C45" s="32"/>
    </row>
    <row r="46" spans="1:13">
      <c r="A46" s="30"/>
      <c r="B46" s="31"/>
      <c r="C46" s="32"/>
    </row>
    <row r="47" spans="1:13">
      <c r="A47" s="30"/>
      <c r="B47" s="33"/>
      <c r="C47" s="34"/>
      <c r="D47" s="22"/>
      <c r="E47" s="22"/>
      <c r="F47" s="22"/>
    </row>
    <row r="48" spans="1:13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5:F60"/>
  <sheetViews>
    <sheetView workbookViewId="0">
      <selection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40877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18.41</v>
      </c>
      <c r="C11" s="21">
        <v>3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22.48</v>
      </c>
      <c r="C12" s="21">
        <v>1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53.75</v>
      </c>
      <c r="C13" s="21">
        <v>1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11</v>
      </c>
      <c r="C14" s="21">
        <v>5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15</v>
      </c>
      <c r="C15" s="21">
        <v>1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59.5</v>
      </c>
      <c r="C16" s="21">
        <v>2</v>
      </c>
      <c r="D16" s="21">
        <f t="shared" si="0"/>
        <v>61.5</v>
      </c>
      <c r="F16" s="21">
        <f t="shared" si="1"/>
        <v>61.5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11</v>
      </c>
      <c r="C18" s="21">
        <v>1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24</v>
      </c>
      <c r="C19" s="21">
        <v>1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147</v>
      </c>
      <c r="C21" s="21">
        <v>408</v>
      </c>
      <c r="D21" s="21">
        <f t="shared" si="0"/>
        <v>555</v>
      </c>
      <c r="F21" s="21">
        <f t="shared" si="1"/>
        <v>555</v>
      </c>
    </row>
    <row r="22" spans="1:6">
      <c r="A22" s="27" t="s">
        <v>21</v>
      </c>
      <c r="B22" s="21">
        <v>1398.21</v>
      </c>
      <c r="D22" s="21">
        <f t="shared" si="0"/>
        <v>1398.21</v>
      </c>
      <c r="E22" s="21">
        <v>262.2</v>
      </c>
      <c r="F22" s="21">
        <f t="shared" si="1"/>
        <v>1136.01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F23" s="21">
        <f t="shared" si="1"/>
        <v>2701.35</v>
      </c>
    </row>
    <row r="24" spans="1:6">
      <c r="A24" s="27" t="s">
        <v>24</v>
      </c>
      <c r="B24" s="21">
        <v>1771.19</v>
      </c>
      <c r="D24" s="21">
        <f t="shared" si="0"/>
        <v>1771.19</v>
      </c>
      <c r="E24" s="21">
        <v>748.14</v>
      </c>
      <c r="F24" s="21">
        <f t="shared" si="1"/>
        <v>1023.0500000000001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1126.42</v>
      </c>
      <c r="C27" s="21">
        <v>5.92</v>
      </c>
      <c r="D27" s="21">
        <f t="shared" si="0"/>
        <v>1132.3400000000001</v>
      </c>
      <c r="E27" s="21">
        <v>55</v>
      </c>
      <c r="F27" s="21">
        <f t="shared" si="1"/>
        <v>1077.3400000000001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9321.9500000000025</v>
      </c>
      <c r="C29" s="21">
        <f>SUM(C9:C28)</f>
        <v>428.92</v>
      </c>
      <c r="D29" s="21">
        <f>SUM(B29:C29)</f>
        <v>9750.8700000000026</v>
      </c>
      <c r="E29" s="21">
        <f t="shared" ref="E29" si="2">SUM(E9:E28)</f>
        <v>1065.3399999999999</v>
      </c>
      <c r="F29" s="21">
        <f>SUM(F9:F28)</f>
        <v>8685.5300000000007</v>
      </c>
    </row>
    <row r="34" spans="1:6">
      <c r="A34" s="21" t="s">
        <v>38</v>
      </c>
      <c r="B34" s="21">
        <f>SUM(B29)</f>
        <v>9321.9500000000025</v>
      </c>
      <c r="C34" s="21" t="s">
        <v>39</v>
      </c>
      <c r="E34" s="21">
        <v>8685.5300000000007</v>
      </c>
    </row>
    <row r="35" spans="1:6">
      <c r="A35" s="21" t="s">
        <v>40</v>
      </c>
      <c r="B35" s="21">
        <f>SUM(C29)</f>
        <v>428.92</v>
      </c>
      <c r="C35" s="21" t="s">
        <v>64</v>
      </c>
      <c r="E35" s="27"/>
    </row>
    <row r="36" spans="1:6">
      <c r="A36" s="21" t="s">
        <v>42</v>
      </c>
      <c r="B36" s="21">
        <f>SUM(B34:B35)</f>
        <v>9750.8700000000026</v>
      </c>
      <c r="C36" s="21" t="s">
        <v>43</v>
      </c>
      <c r="E36" s="21">
        <f>SUM(E34-E35)</f>
        <v>8685.5300000000007</v>
      </c>
    </row>
    <row r="37" spans="1:6">
      <c r="A37" s="21" t="s">
        <v>44</v>
      </c>
      <c r="B37" s="21">
        <f>SUM(E29)</f>
        <v>1065.3399999999999</v>
      </c>
      <c r="C37" s="21" t="s">
        <v>67</v>
      </c>
      <c r="E37" s="27"/>
    </row>
    <row r="38" spans="1:6">
      <c r="A38" s="21" t="s">
        <v>46</v>
      </c>
      <c r="B38" s="21">
        <f>SUM(B36-B37)</f>
        <v>8685.5300000000025</v>
      </c>
      <c r="C38" s="21" t="s">
        <v>5</v>
      </c>
      <c r="E38" s="21">
        <f>SUM(E36+E37)</f>
        <v>8685.5300000000007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60"/>
  <sheetViews>
    <sheetView topLeftCell="A19" workbookViewId="0">
      <selection activeCell="A19"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40908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21.41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23.48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54.75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16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16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61.5</v>
      </c>
      <c r="C16" s="21">
        <v>130.93</v>
      </c>
      <c r="D16" s="21">
        <f t="shared" si="0"/>
        <v>192.43</v>
      </c>
      <c r="F16" s="21">
        <f t="shared" si="1"/>
        <v>192.43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12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25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555</v>
      </c>
      <c r="C21" s="21">
        <v>145</v>
      </c>
      <c r="D21" s="21">
        <f t="shared" si="0"/>
        <v>700</v>
      </c>
      <c r="F21" s="21">
        <f t="shared" si="1"/>
        <v>700</v>
      </c>
    </row>
    <row r="22" spans="1:6">
      <c r="A22" s="27" t="s">
        <v>21</v>
      </c>
      <c r="B22" s="21">
        <v>1136.01</v>
      </c>
      <c r="C22" s="21">
        <v>89</v>
      </c>
      <c r="D22" s="21">
        <f t="shared" si="0"/>
        <v>1225.01</v>
      </c>
      <c r="F22" s="21">
        <f t="shared" si="1"/>
        <v>1225.01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E23" s="21">
        <v>2656.97</v>
      </c>
      <c r="F23" s="21">
        <f t="shared" si="1"/>
        <v>44.380000000000109</v>
      </c>
    </row>
    <row r="24" spans="1:6">
      <c r="A24" s="27" t="s">
        <v>24</v>
      </c>
      <c r="B24" s="21">
        <v>1023.05</v>
      </c>
      <c r="C24" s="21">
        <v>1941.78</v>
      </c>
      <c r="D24" s="21">
        <f t="shared" si="0"/>
        <v>2964.83</v>
      </c>
      <c r="E24" s="21">
        <v>1745.88</v>
      </c>
      <c r="F24" s="21">
        <f t="shared" si="1"/>
        <v>1218.9499999999998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1077.3399999999999</v>
      </c>
      <c r="C27" s="21">
        <v>274.64</v>
      </c>
      <c r="D27" s="21">
        <f t="shared" si="0"/>
        <v>1351.98</v>
      </c>
      <c r="E27" s="21">
        <v>35</v>
      </c>
      <c r="F27" s="21">
        <f t="shared" si="1"/>
        <v>1316.98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8685.5300000000007</v>
      </c>
      <c r="C29" s="21">
        <f>SUM(C9:C28)</f>
        <v>2581.35</v>
      </c>
      <c r="D29" s="21">
        <f>SUM(B29:C29)</f>
        <v>11266.880000000001</v>
      </c>
      <c r="E29" s="21">
        <f t="shared" ref="E29" si="2">SUM(E9:E28)</f>
        <v>4437.8500000000004</v>
      </c>
      <c r="F29" s="21">
        <f>SUM(F9:F28)</f>
        <v>6829.03</v>
      </c>
    </row>
    <row r="34" spans="1:6">
      <c r="A34" s="21" t="s">
        <v>38</v>
      </c>
      <c r="B34" s="21">
        <f>SUM(B29)</f>
        <v>8685.5300000000007</v>
      </c>
      <c r="C34" s="21" t="s">
        <v>39</v>
      </c>
      <c r="E34" s="21">
        <v>6829.03</v>
      </c>
    </row>
    <row r="35" spans="1:6">
      <c r="A35" s="21" t="s">
        <v>40</v>
      </c>
      <c r="B35" s="21">
        <f>SUM(C29)</f>
        <v>2581.35</v>
      </c>
      <c r="C35" s="21" t="s">
        <v>64</v>
      </c>
      <c r="E35" s="27"/>
    </row>
    <row r="36" spans="1:6">
      <c r="A36" s="21" t="s">
        <v>42</v>
      </c>
      <c r="B36" s="21">
        <f>SUM(B34:B35)</f>
        <v>11266.880000000001</v>
      </c>
      <c r="C36" s="21" t="s">
        <v>43</v>
      </c>
      <c r="E36" s="21">
        <f>SUM(E34-E35)</f>
        <v>6829.03</v>
      </c>
    </row>
    <row r="37" spans="1:6">
      <c r="A37" s="21" t="s">
        <v>44</v>
      </c>
      <c r="B37" s="21">
        <f>SUM(E29)</f>
        <v>4437.8500000000004</v>
      </c>
      <c r="C37" s="21" t="s">
        <v>67</v>
      </c>
      <c r="E37" s="27"/>
    </row>
    <row r="38" spans="1:6">
      <c r="A38" s="21" t="s">
        <v>46</v>
      </c>
      <c r="B38" s="21">
        <f>SUM(B36-B37)</f>
        <v>6829.0300000000007</v>
      </c>
      <c r="C38" s="21" t="s">
        <v>5</v>
      </c>
      <c r="E38" s="21">
        <f>SUM(E36+E37)</f>
        <v>6829.03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L60"/>
  <sheetViews>
    <sheetView topLeftCell="A13" workbookViewId="0">
      <selection activeCell="A13"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19.7109375" style="21" bestFit="1" customWidth="1"/>
    <col min="8" max="9" width="9.140625" style="21"/>
    <col min="10" max="10" width="9.140625" style="35"/>
    <col min="11" max="16384" width="9.140625" style="21"/>
  </cols>
  <sheetData>
    <row r="5" spans="1:12">
      <c r="A5" s="21" t="s">
        <v>0</v>
      </c>
    </row>
    <row r="6" spans="1:12">
      <c r="A6" s="21" t="s">
        <v>1</v>
      </c>
    </row>
    <row r="7" spans="1:12">
      <c r="A7" s="23">
        <v>40574</v>
      </c>
    </row>
    <row r="8" spans="1:12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J8" s="36"/>
    </row>
    <row r="9" spans="1:12">
      <c r="A9" s="21" t="s">
        <v>74</v>
      </c>
      <c r="B9" s="21">
        <v>14</v>
      </c>
      <c r="C9" s="21">
        <v>90</v>
      </c>
      <c r="D9" s="21">
        <f t="shared" ref="D9:D28" si="0">SUM(B9:C9)</f>
        <v>104</v>
      </c>
      <c r="E9" s="21">
        <v>66</v>
      </c>
      <c r="F9" s="21">
        <f t="shared" ref="F9:F28" si="1">SUM(D9-E9)</f>
        <v>38</v>
      </c>
    </row>
    <row r="10" spans="1:12">
      <c r="A10" s="21" t="s">
        <v>55</v>
      </c>
      <c r="B10" s="21">
        <v>191.57</v>
      </c>
      <c r="C10" s="21">
        <v>100</v>
      </c>
      <c r="D10" s="21">
        <f t="shared" si="0"/>
        <v>291.57</v>
      </c>
      <c r="E10" s="21">
        <v>107.19</v>
      </c>
      <c r="F10" s="21">
        <f t="shared" si="1"/>
        <v>184.38</v>
      </c>
    </row>
    <row r="11" spans="1:12">
      <c r="A11" s="21" t="s">
        <v>56</v>
      </c>
      <c r="B11" s="21">
        <v>21.41</v>
      </c>
      <c r="C11" s="21">
        <v>87</v>
      </c>
      <c r="D11" s="21">
        <f t="shared" si="0"/>
        <v>108.41</v>
      </c>
      <c r="E11" s="21">
        <v>81.52</v>
      </c>
      <c r="F11" s="21">
        <f t="shared" si="1"/>
        <v>26.89</v>
      </c>
    </row>
    <row r="12" spans="1:12">
      <c r="A12" s="21" t="s">
        <v>70</v>
      </c>
      <c r="B12" s="21">
        <v>23.48</v>
      </c>
      <c r="D12" s="21">
        <f t="shared" si="0"/>
        <v>23.48</v>
      </c>
      <c r="E12" s="21">
        <v>27.19</v>
      </c>
      <c r="F12" s="21">
        <f t="shared" si="1"/>
        <v>-3.7100000000000009</v>
      </c>
    </row>
    <row r="13" spans="1:12">
      <c r="A13" s="21" t="s">
        <v>58</v>
      </c>
      <c r="B13" s="21">
        <v>54.75</v>
      </c>
      <c r="D13" s="21">
        <f t="shared" si="0"/>
        <v>54.75</v>
      </c>
      <c r="E13" s="21">
        <v>21.49</v>
      </c>
      <c r="F13" s="21">
        <f t="shared" si="1"/>
        <v>33.260000000000005</v>
      </c>
      <c r="H13" s="27"/>
      <c r="L13" s="27"/>
    </row>
    <row r="14" spans="1:12">
      <c r="A14" s="21" t="s">
        <v>78</v>
      </c>
      <c r="B14" s="21">
        <v>16</v>
      </c>
      <c r="C14" s="21">
        <v>109</v>
      </c>
      <c r="D14" s="21">
        <f t="shared" si="0"/>
        <v>125</v>
      </c>
      <c r="E14" s="21">
        <v>77.64</v>
      </c>
      <c r="F14" s="21">
        <f t="shared" si="1"/>
        <v>47.36</v>
      </c>
      <c r="H14" s="27"/>
      <c r="L14" s="27"/>
    </row>
    <row r="15" spans="1:12">
      <c r="A15" s="21" t="s">
        <v>77</v>
      </c>
      <c r="B15" s="21">
        <v>16</v>
      </c>
      <c r="D15" s="21">
        <f t="shared" si="0"/>
        <v>16</v>
      </c>
      <c r="E15" s="21">
        <v>28.64</v>
      </c>
      <c r="F15" s="21">
        <f t="shared" si="1"/>
        <v>-12.64</v>
      </c>
      <c r="H15" s="27"/>
      <c r="L15" s="27"/>
    </row>
    <row r="16" spans="1:12">
      <c r="A16" s="21" t="s">
        <v>76</v>
      </c>
      <c r="B16" s="21">
        <v>192.43</v>
      </c>
      <c r="D16" s="21">
        <f t="shared" si="0"/>
        <v>192.43</v>
      </c>
      <c r="E16" s="21">
        <v>159.57</v>
      </c>
      <c r="F16" s="21">
        <f t="shared" si="1"/>
        <v>32.860000000000014</v>
      </c>
      <c r="H16" s="27"/>
      <c r="L16" s="27"/>
    </row>
    <row r="17" spans="1:12">
      <c r="A17" s="21" t="s">
        <v>75</v>
      </c>
      <c r="B17" s="21">
        <v>11</v>
      </c>
      <c r="D17" s="21">
        <f t="shared" si="0"/>
        <v>11</v>
      </c>
      <c r="E17" s="21">
        <v>20.059999999999999</v>
      </c>
      <c r="F17" s="21">
        <f t="shared" si="1"/>
        <v>-9.0599999999999987</v>
      </c>
      <c r="H17" s="27"/>
      <c r="L17" s="27"/>
    </row>
    <row r="18" spans="1:12">
      <c r="A18" s="21" t="s">
        <v>80</v>
      </c>
      <c r="B18" s="21">
        <v>12</v>
      </c>
      <c r="D18" s="21">
        <f t="shared" si="0"/>
        <v>12</v>
      </c>
      <c r="E18" s="21">
        <v>20.059999999999999</v>
      </c>
      <c r="F18" s="21">
        <f t="shared" si="1"/>
        <v>-8.0599999999999987</v>
      </c>
      <c r="H18" s="27"/>
      <c r="K18" s="27" t="s">
        <v>79</v>
      </c>
      <c r="L18" s="27"/>
    </row>
    <row r="19" spans="1:12">
      <c r="A19" s="21" t="s">
        <v>63</v>
      </c>
      <c r="B19" s="21">
        <v>25</v>
      </c>
      <c r="D19" s="21">
        <f t="shared" si="0"/>
        <v>25</v>
      </c>
      <c r="E19" s="21">
        <v>25.78</v>
      </c>
      <c r="F19" s="21">
        <f t="shared" si="1"/>
        <v>-0.78000000000000114</v>
      </c>
      <c r="H19" s="27"/>
      <c r="L19" s="27"/>
    </row>
    <row r="20" spans="1:12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G20" s="27"/>
      <c r="H20" s="27"/>
      <c r="L20" s="27"/>
    </row>
    <row r="21" spans="1:12">
      <c r="A21" s="27" t="s">
        <v>16</v>
      </c>
      <c r="B21" s="21">
        <v>700</v>
      </c>
      <c r="C21" s="21">
        <v>211</v>
      </c>
      <c r="D21" s="21">
        <f t="shared" si="0"/>
        <v>911</v>
      </c>
      <c r="F21" s="21">
        <f t="shared" si="1"/>
        <v>911</v>
      </c>
      <c r="G21" s="27"/>
      <c r="H21" s="27"/>
      <c r="L21" s="27"/>
    </row>
    <row r="22" spans="1:12">
      <c r="A22" s="27" t="s">
        <v>21</v>
      </c>
      <c r="B22" s="21">
        <v>1225.01</v>
      </c>
      <c r="D22" s="21">
        <f t="shared" si="0"/>
        <v>1225.01</v>
      </c>
      <c r="F22" s="21">
        <f t="shared" si="1"/>
        <v>1225.01</v>
      </c>
      <c r="G22" s="27"/>
      <c r="H22" s="27"/>
      <c r="L22" s="27"/>
    </row>
    <row r="23" spans="1:12">
      <c r="A23" s="21" t="s">
        <v>28</v>
      </c>
      <c r="B23" s="21">
        <v>44.38</v>
      </c>
      <c r="C23" s="21">
        <v>200</v>
      </c>
      <c r="D23" s="21">
        <f t="shared" si="0"/>
        <v>244.38</v>
      </c>
      <c r="F23" s="21">
        <f t="shared" si="1"/>
        <v>244.38</v>
      </c>
    </row>
    <row r="24" spans="1:12">
      <c r="A24" s="27" t="s">
        <v>24</v>
      </c>
      <c r="B24" s="21">
        <v>1218.95</v>
      </c>
      <c r="C24" s="21">
        <v>30</v>
      </c>
      <c r="D24" s="21">
        <f t="shared" si="0"/>
        <v>1248.95</v>
      </c>
      <c r="F24" s="21">
        <f t="shared" si="1"/>
        <v>1248.95</v>
      </c>
      <c r="G24" s="27"/>
    </row>
    <row r="25" spans="1:12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12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12">
      <c r="A27" s="27" t="s">
        <v>25</v>
      </c>
      <c r="B27" s="21">
        <v>1316.98</v>
      </c>
      <c r="C27" s="21">
        <v>352.67</v>
      </c>
      <c r="D27" s="21">
        <f t="shared" si="0"/>
        <v>1669.65</v>
      </c>
      <c r="E27" s="21">
        <v>89.02</v>
      </c>
      <c r="F27" s="21">
        <f t="shared" si="1"/>
        <v>1580.63</v>
      </c>
      <c r="G27" s="27"/>
    </row>
    <row r="28" spans="1:12">
      <c r="A28" s="27" t="s">
        <v>71</v>
      </c>
      <c r="B28" s="21">
        <v>272.95</v>
      </c>
      <c r="D28" s="21">
        <f t="shared" si="0"/>
        <v>272.95</v>
      </c>
      <c r="E28" s="21">
        <v>149.16999999999999</v>
      </c>
      <c r="F28" s="21">
        <f t="shared" si="1"/>
        <v>123.78</v>
      </c>
      <c r="G28" s="27"/>
    </row>
    <row r="29" spans="1:12">
      <c r="A29" s="21" t="s">
        <v>37</v>
      </c>
      <c r="B29" s="21">
        <f>SUM(B9:B28)</f>
        <v>6829.03</v>
      </c>
      <c r="C29" s="21">
        <f t="shared" ref="C29:F29" si="2">SUM(C9:C28)</f>
        <v>1179.67</v>
      </c>
      <c r="D29" s="21">
        <f t="shared" si="2"/>
        <v>8008.7</v>
      </c>
      <c r="E29" s="21">
        <f t="shared" si="2"/>
        <v>873.32999999999981</v>
      </c>
      <c r="F29" s="21">
        <f t="shared" si="2"/>
        <v>7135.3700000000008</v>
      </c>
    </row>
    <row r="34" spans="1:6">
      <c r="A34" s="21" t="s">
        <v>38</v>
      </c>
      <c r="B34" s="21">
        <f>SUM(B29)</f>
        <v>6829.03</v>
      </c>
      <c r="C34" s="21" t="s">
        <v>39</v>
      </c>
      <c r="E34" s="21">
        <v>7135.37</v>
      </c>
    </row>
    <row r="35" spans="1:6">
      <c r="A35" s="21" t="s">
        <v>40</v>
      </c>
      <c r="B35" s="21">
        <f>SUM(C29)</f>
        <v>1179.67</v>
      </c>
      <c r="C35" s="21" t="s">
        <v>64</v>
      </c>
      <c r="E35" s="27"/>
    </row>
    <row r="36" spans="1:6">
      <c r="A36" s="21" t="s">
        <v>42</v>
      </c>
      <c r="B36" s="21">
        <f>SUM(B34:B35)</f>
        <v>8008.7</v>
      </c>
      <c r="C36" s="21" t="s">
        <v>43</v>
      </c>
      <c r="E36" s="21">
        <f>SUM(E34-E35)</f>
        <v>7135.37</v>
      </c>
    </row>
    <row r="37" spans="1:6">
      <c r="A37" s="21" t="s">
        <v>44</v>
      </c>
      <c r="B37" s="21">
        <f>SUM(E29)</f>
        <v>873.32999999999981</v>
      </c>
      <c r="C37" s="21" t="s">
        <v>67</v>
      </c>
      <c r="E37" s="27"/>
    </row>
    <row r="38" spans="1:6">
      <c r="A38" s="21" t="s">
        <v>46</v>
      </c>
      <c r="B38" s="21">
        <f>SUM(B36-B37)</f>
        <v>7135.37</v>
      </c>
      <c r="C38" s="21" t="s">
        <v>5</v>
      </c>
      <c r="E38" s="21">
        <f>SUM(E36+E37)</f>
        <v>7135.37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072010</vt:lpstr>
      <vt:lpstr>611</vt:lpstr>
      <vt:lpstr>711</vt:lpstr>
      <vt:lpstr>811</vt:lpstr>
      <vt:lpstr>911</vt:lpstr>
      <vt:lpstr>1011</vt:lpstr>
      <vt:lpstr>1111</vt:lpstr>
      <vt:lpstr>1211</vt:lpstr>
      <vt:lpstr>112</vt:lpstr>
      <vt:lpstr>212</vt:lpstr>
      <vt:lpstr>312</vt:lpstr>
      <vt:lpstr>412</vt:lpstr>
    </vt:vector>
  </TitlesOfParts>
  <Company>Southgate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Kim Simpson</cp:lastModifiedBy>
  <cp:lastPrinted>2012-05-08T13:20:41Z</cp:lastPrinted>
  <dcterms:created xsi:type="dcterms:W3CDTF">2009-09-17T21:38:48Z</dcterms:created>
  <dcterms:modified xsi:type="dcterms:W3CDTF">2012-05-09T20:17:06Z</dcterms:modified>
</cp:coreProperties>
</file>