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Fund 2\ESSER round 2 funding 9.2 million\"/>
    </mc:Choice>
  </mc:AlternateContent>
  <bookViews>
    <workbookView xWindow="0" yWindow="0" windowWidth="28800" windowHeight="11700"/>
  </bookViews>
  <sheets>
    <sheet name="ESSER II 554GD" sheetId="1" r:id="rId1"/>
  </sheets>
  <calcPr calcId="162913"/>
</workbook>
</file>

<file path=xl/calcChain.xml><?xml version="1.0" encoding="utf-8"?>
<calcChain xmlns="http://schemas.openxmlformats.org/spreadsheetml/2006/main">
  <c r="I290" i="1" l="1"/>
  <c r="I358" i="1"/>
  <c r="G28" i="1" l="1"/>
  <c r="G367" i="1" l="1"/>
  <c r="G260" i="1"/>
  <c r="H243" i="1"/>
  <c r="G239" i="1"/>
  <c r="G231" i="1"/>
  <c r="G220" i="1"/>
  <c r="G211" i="1"/>
  <c r="G200" i="1"/>
  <c r="G191" i="1"/>
  <c r="G182" i="1"/>
  <c r="G155" i="1"/>
  <c r="G158" i="1"/>
  <c r="G128" i="1"/>
  <c r="G100" i="1"/>
  <c r="G81" i="1"/>
  <c r="G84" i="1"/>
  <c r="G83" i="1"/>
  <c r="G71" i="1"/>
  <c r="G65" i="1"/>
  <c r="G38" i="1"/>
  <c r="H377" i="1" l="1"/>
  <c r="H375" i="1"/>
  <c r="H368" i="1"/>
  <c r="H358" i="1"/>
  <c r="H346" i="1"/>
  <c r="H340" i="1"/>
  <c r="H334" i="1"/>
  <c r="H331" i="1"/>
  <c r="H329" i="1"/>
  <c r="H316" i="1"/>
  <c r="H318" i="1"/>
  <c r="H307" i="1"/>
  <c r="H305" i="1"/>
  <c r="H278" i="1"/>
  <c r="H265" i="1"/>
  <c r="H273" i="1"/>
  <c r="H271" i="1"/>
  <c r="H269" i="1"/>
  <c r="H267" i="1"/>
  <c r="H257" i="1"/>
  <c r="H253" i="1"/>
  <c r="H247" i="1"/>
  <c r="H245" i="1"/>
  <c r="H237" i="1"/>
  <c r="H217" i="1"/>
  <c r="H197" i="1"/>
  <c r="H179" i="1"/>
  <c r="H161" i="1"/>
  <c r="H147" i="1"/>
  <c r="H119" i="1"/>
  <c r="H87" i="1"/>
  <c r="H72" i="1"/>
  <c r="H68" i="1"/>
  <c r="H56" i="1"/>
  <c r="H48" i="1"/>
  <c r="H45" i="1"/>
  <c r="H29" i="1"/>
  <c r="H26" i="1"/>
  <c r="H255" i="1" l="1"/>
  <c r="I379" i="1" l="1"/>
  <c r="H379" i="1"/>
  <c r="H381" i="1" s="1"/>
  <c r="F379" i="1"/>
  <c r="E379" i="1"/>
  <c r="G345" i="1"/>
  <c r="G340" i="1"/>
  <c r="G253" i="1"/>
  <c r="G273" i="1"/>
  <c r="G247" i="1"/>
  <c r="G333" i="1"/>
  <c r="G322" i="1"/>
  <c r="G377" i="1"/>
  <c r="G346" i="1"/>
  <c r="G358" i="1"/>
  <c r="G305" i="1"/>
  <c r="G237" i="1"/>
  <c r="G217" i="1"/>
  <c r="G197" i="1"/>
  <c r="G179" i="1"/>
  <c r="G147" i="1"/>
  <c r="G119" i="1"/>
  <c r="G26" i="1"/>
  <c r="G236" i="1"/>
  <c r="G216" i="1"/>
  <c r="G196" i="1"/>
  <c r="G178" i="1"/>
  <c r="G146" i="1"/>
  <c r="G118" i="1"/>
  <c r="G25" i="1"/>
  <c r="G357" i="1"/>
  <c r="G329" i="1"/>
  <c r="G318" i="1"/>
  <c r="G304" i="1"/>
  <c r="G145" i="1"/>
  <c r="G117" i="1"/>
  <c r="G45" i="1"/>
  <c r="G316" i="1"/>
  <c r="G303" i="1"/>
  <c r="G235" i="1"/>
  <c r="G215" i="1"/>
  <c r="G195" i="1"/>
  <c r="G177" i="1"/>
  <c r="G144" i="1"/>
  <c r="G116" i="1"/>
  <c r="G24" i="1"/>
  <c r="G234" i="1"/>
  <c r="G214" i="1"/>
  <c r="G194" i="1"/>
  <c r="G176" i="1"/>
  <c r="G143" i="1"/>
  <c r="G115" i="1"/>
  <c r="G23" i="1"/>
  <c r="G356" i="1"/>
  <c r="G328" i="1"/>
  <c r="G302" i="1"/>
  <c r="G142" i="1"/>
  <c r="G114" i="1"/>
  <c r="G44" i="1"/>
  <c r="G315" i="1"/>
  <c r="G301" i="1"/>
  <c r="G233" i="1"/>
  <c r="G213" i="1"/>
  <c r="G193" i="1"/>
  <c r="G175" i="1"/>
  <c r="G141" i="1"/>
  <c r="G113" i="1"/>
  <c r="G22" i="1"/>
  <c r="G375" i="1"/>
  <c r="G300" i="1"/>
  <c r="G271" i="1"/>
  <c r="G265" i="1"/>
  <c r="G232" i="1"/>
  <c r="G212" i="1"/>
  <c r="G192" i="1"/>
  <c r="G174" i="1"/>
  <c r="G161" i="1"/>
  <c r="G140" i="1"/>
  <c r="G112" i="1"/>
  <c r="G87" i="1"/>
  <c r="G72" i="1"/>
  <c r="G68" i="1"/>
  <c r="G56" i="1"/>
  <c r="G43" i="1"/>
  <c r="G374" i="1"/>
  <c r="G355" i="1"/>
  <c r="G339" i="1"/>
  <c r="G327" i="1"/>
  <c r="G299" i="1"/>
  <c r="G264" i="1"/>
  <c r="G160" i="1"/>
  <c r="G139" i="1"/>
  <c r="G111" i="1"/>
  <c r="G86" i="1"/>
  <c r="G67" i="1"/>
  <c r="G21" i="1"/>
  <c r="G314" i="1"/>
  <c r="G368" i="1"/>
  <c r="G298" i="1"/>
  <c r="G243" i="1"/>
  <c r="G230" i="1"/>
  <c r="G210" i="1"/>
  <c r="G173" i="1"/>
  <c r="G138" i="1"/>
  <c r="G110" i="1"/>
  <c r="G20" i="1"/>
  <c r="G354" i="1"/>
  <c r="G344" i="1"/>
  <c r="G326" i="1"/>
  <c r="G297" i="1"/>
  <c r="G263" i="1"/>
  <c r="G252" i="1"/>
  <c r="G229" i="1"/>
  <c r="G209" i="1"/>
  <c r="G190" i="1"/>
  <c r="G172" i="1"/>
  <c r="G159" i="1"/>
  <c r="G137" i="1"/>
  <c r="G109" i="1"/>
  <c r="G85" i="1"/>
  <c r="G55" i="1"/>
  <c r="G48" i="1"/>
  <c r="G42" i="1"/>
  <c r="G19" i="1"/>
  <c r="G313" i="1"/>
  <c r="G296" i="1"/>
  <c r="G242" i="1"/>
  <c r="G228" i="1"/>
  <c r="G208" i="1"/>
  <c r="G171" i="1"/>
  <c r="G136" i="1"/>
  <c r="G108" i="1"/>
  <c r="G18" i="1"/>
  <c r="G227" i="1"/>
  <c r="G207" i="1"/>
  <c r="G189" i="1"/>
  <c r="G170" i="1"/>
  <c r="G135" i="1"/>
  <c r="G107" i="1"/>
  <c r="G17" i="1"/>
  <c r="G353" i="1"/>
  <c r="G325" i="1"/>
  <c r="G295" i="1"/>
  <c r="G134" i="1"/>
  <c r="G106" i="1"/>
  <c r="G41" i="1"/>
  <c r="G312" i="1"/>
  <c r="G294" i="1"/>
  <c r="G241" i="1"/>
  <c r="G226" i="1"/>
  <c r="G206" i="1"/>
  <c r="G188" i="1"/>
  <c r="G169" i="1"/>
  <c r="G133" i="1"/>
  <c r="G105" i="1"/>
  <c r="G29" i="1"/>
  <c r="G16" i="1"/>
  <c r="G293" i="1"/>
  <c r="G278" i="1"/>
  <c r="G269" i="1"/>
  <c r="G262" i="1"/>
  <c r="G225" i="1"/>
  <c r="G205" i="1"/>
  <c r="G187" i="1"/>
  <c r="G168" i="1"/>
  <c r="G132" i="1"/>
  <c r="G104" i="1"/>
  <c r="G66" i="1"/>
  <c r="G54" i="1"/>
  <c r="G40" i="1"/>
  <c r="G224" i="1"/>
  <c r="G204" i="1"/>
  <c r="G186" i="1"/>
  <c r="G167" i="1"/>
  <c r="G131" i="1"/>
  <c r="G103" i="1"/>
  <c r="G15" i="1"/>
  <c r="G366" i="1"/>
  <c r="G352" i="1"/>
  <c r="G343" i="1"/>
  <c r="G338" i="1"/>
  <c r="G331" i="1"/>
  <c r="G324" i="1"/>
  <c r="G292" i="1"/>
  <c r="G261" i="1"/>
  <c r="G130" i="1"/>
  <c r="G102" i="1"/>
  <c r="G39" i="1"/>
  <c r="G311" i="1"/>
  <c r="G291" i="1"/>
  <c r="G223" i="1"/>
  <c r="G203" i="1"/>
  <c r="G185" i="1"/>
  <c r="G166" i="1"/>
  <c r="G129" i="1"/>
  <c r="G101" i="1"/>
  <c r="G14" i="1"/>
  <c r="G222" i="1"/>
  <c r="G202" i="1"/>
  <c r="G184" i="1"/>
  <c r="G165" i="1"/>
  <c r="G157" i="1"/>
  <c r="G99" i="1"/>
  <c r="G53" i="1"/>
  <c r="G373" i="1"/>
  <c r="G365" i="1"/>
  <c r="G351" i="1"/>
  <c r="G342" i="1"/>
  <c r="G337" i="1"/>
  <c r="G323" i="1"/>
  <c r="G290" i="1"/>
  <c r="G277" i="1"/>
  <c r="G251" i="1"/>
  <c r="G240" i="1"/>
  <c r="G221" i="1"/>
  <c r="G201" i="1"/>
  <c r="G183" i="1"/>
  <c r="G164" i="1"/>
  <c r="G156" i="1"/>
  <c r="G127" i="1"/>
  <c r="G98" i="1"/>
  <c r="G82" i="1"/>
  <c r="G64" i="1"/>
  <c r="G52" i="1"/>
  <c r="G37" i="1"/>
  <c r="G13" i="1"/>
  <c r="G289" i="1"/>
  <c r="G372" i="1"/>
  <c r="G350" i="1"/>
  <c r="G334" i="1"/>
  <c r="G288" i="1"/>
  <c r="G276" i="1"/>
  <c r="G250" i="1"/>
  <c r="G126" i="1"/>
  <c r="G97" i="1"/>
  <c r="G36" i="1"/>
  <c r="G287" i="1"/>
  <c r="G336" i="1"/>
  <c r="G286" i="1"/>
  <c r="G285" i="1"/>
  <c r="G364" i="1"/>
  <c r="G321" i="1"/>
  <c r="G307" i="1"/>
  <c r="G284" i="1"/>
  <c r="G275" i="1"/>
  <c r="G249" i="1"/>
  <c r="G125" i="1"/>
  <c r="G96" i="1"/>
  <c r="G51" i="1"/>
  <c r="G35" i="1"/>
  <c r="G310" i="1"/>
  <c r="G363" i="1"/>
  <c r="G283" i="1"/>
  <c r="G267" i="1"/>
  <c r="G154" i="1"/>
  <c r="G124" i="1"/>
  <c r="G95" i="1"/>
  <c r="G80" i="1"/>
  <c r="G63" i="1"/>
  <c r="G34" i="1"/>
  <c r="G94" i="1"/>
  <c r="G79" i="1"/>
  <c r="G62" i="1"/>
  <c r="G362" i="1"/>
  <c r="G349" i="1"/>
  <c r="G219" i="1"/>
  <c r="G199" i="1"/>
  <c r="G181" i="1"/>
  <c r="G163" i="1"/>
  <c r="G153" i="1"/>
  <c r="G93" i="1"/>
  <c r="G78" i="1"/>
  <c r="G50" i="1"/>
  <c r="G371" i="1"/>
  <c r="G152" i="1"/>
  <c r="G123" i="1"/>
  <c r="G92" i="1"/>
  <c r="G77" i="1"/>
  <c r="G61" i="1"/>
  <c r="G33" i="1"/>
  <c r="G370" i="1"/>
  <c r="G348" i="1"/>
  <c r="G320" i="1"/>
  <c r="G282" i="1"/>
  <c r="G259" i="1"/>
  <c r="G257" i="1"/>
  <c r="G245" i="1"/>
  <c r="G151" i="1"/>
  <c r="G122" i="1"/>
  <c r="G91" i="1"/>
  <c r="G76" i="1"/>
  <c r="G70" i="1"/>
  <c r="G60" i="1"/>
  <c r="G47" i="1"/>
  <c r="G32" i="1"/>
  <c r="G309" i="1"/>
  <c r="G361" i="1"/>
  <c r="G281" i="1"/>
  <c r="G360" i="1"/>
  <c r="G280" i="1"/>
  <c r="G255" i="1"/>
  <c r="G150" i="1"/>
  <c r="G121" i="1"/>
  <c r="G90" i="1"/>
  <c r="G75" i="1"/>
  <c r="G59" i="1"/>
  <c r="G31" i="1"/>
  <c r="G149" i="1"/>
  <c r="G89" i="1"/>
  <c r="G74" i="1"/>
  <c r="G58" i="1"/>
  <c r="G379" i="1" l="1"/>
</calcChain>
</file>

<file path=xl/sharedStrings.xml><?xml version="1.0" encoding="utf-8"?>
<sst xmlns="http://schemas.openxmlformats.org/spreadsheetml/2006/main" count="1324" uniqueCount="152">
  <si>
    <t xml:space="preserve">ORG                           </t>
  </si>
  <si>
    <t>OBJ</t>
  </si>
  <si>
    <t>PROJECT</t>
  </si>
  <si>
    <t>ACCOUNT DESCRIPTION</t>
  </si>
  <si>
    <t>ORIGINAL APPROP</t>
  </si>
  <si>
    <t>REVISED BUDGET</t>
  </si>
  <si>
    <t>0002030</t>
  </si>
  <si>
    <t>0131</t>
  </si>
  <si>
    <t>554GD</t>
  </si>
  <si>
    <t>CLASSIFIED SUPPLEMENTAL</t>
  </si>
  <si>
    <t>0221</t>
  </si>
  <si>
    <t>EMPLOYER FICA CONTRIBUTION</t>
  </si>
  <si>
    <t>0222</t>
  </si>
  <si>
    <t>EMPLOYER MEDICARE CONTRIBUTION</t>
  </si>
  <si>
    <t>0232</t>
  </si>
  <si>
    <t>CERS EMPLOYER CONTRIBUTION</t>
  </si>
  <si>
    <t>0002037</t>
  </si>
  <si>
    <t>0113</t>
  </si>
  <si>
    <t>OTHER CERTIFIED (STIPENDS-ETC)</t>
  </si>
  <si>
    <t>0231</t>
  </si>
  <si>
    <t>KTRS EMPLOYER CONTRIBUTION</t>
  </si>
  <si>
    <t>0345</t>
  </si>
  <si>
    <t>MEDICAL SERVICES</t>
  </si>
  <si>
    <t>0610</t>
  </si>
  <si>
    <t>GENERAL SUPPLIES</t>
  </si>
  <si>
    <t>0739</t>
  </si>
  <si>
    <t>OTHER EQUIPMENT</t>
  </si>
  <si>
    <t>0002087</t>
  </si>
  <si>
    <t>0002101</t>
  </si>
  <si>
    <t>0630</t>
  </si>
  <si>
    <t>FOOD</t>
  </si>
  <si>
    <t>0002118</t>
  </si>
  <si>
    <t>0120</t>
  </si>
  <si>
    <t>CERTIFIED SUBSTITUTE SALARY</t>
  </si>
  <si>
    <t>0140</t>
  </si>
  <si>
    <t>CLASSIFIED OVERTIME SALARY</t>
  </si>
  <si>
    <t>0322</t>
  </si>
  <si>
    <t>EDUCATION CONSULTANT</t>
  </si>
  <si>
    <t>0347</t>
  </si>
  <si>
    <t>SECURITY SERVICES</t>
  </si>
  <si>
    <t>0349</t>
  </si>
  <si>
    <t>OTHER PROFESSIONAL SERVICES</t>
  </si>
  <si>
    <t>0643</t>
  </si>
  <si>
    <t>SUPPLEMENTAL CURRICULUM</t>
  </si>
  <si>
    <t>0735</t>
  </si>
  <si>
    <t>TECH SOFTWARE</t>
  </si>
  <si>
    <t>0894</t>
  </si>
  <si>
    <t>INSTRUCTIONAL FIELD TRIPS</t>
  </si>
  <si>
    <t>0002121</t>
  </si>
  <si>
    <t>0002124</t>
  </si>
  <si>
    <t>0130</t>
  </si>
  <si>
    <t>CLASSIFIED REGULAR SALARY</t>
  </si>
  <si>
    <t>0253</t>
  </si>
  <si>
    <t>KSBA UNEMPLOYMENT INSURANCE</t>
  </si>
  <si>
    <t>0294</t>
  </si>
  <si>
    <t>FEDERALLY FUNDED HEALTH CARE</t>
  </si>
  <si>
    <t>0295</t>
  </si>
  <si>
    <t>LIFE INS. BENEFITS FED FUNDED</t>
  </si>
  <si>
    <t>0296</t>
  </si>
  <si>
    <t>STATE ADM. FEE FED FUNDED</t>
  </si>
  <si>
    <t>0002732</t>
  </si>
  <si>
    <t>0002918</t>
  </si>
  <si>
    <t>0012087</t>
  </si>
  <si>
    <t>0434</t>
  </si>
  <si>
    <t>BUILDING REPAIRS &amp; MAINT</t>
  </si>
  <si>
    <t>0102087</t>
  </si>
  <si>
    <t>0102101</t>
  </si>
  <si>
    <t>0102118</t>
  </si>
  <si>
    <t>0338</t>
  </si>
  <si>
    <t>REGISTRATION FEES</t>
  </si>
  <si>
    <t>0580</t>
  </si>
  <si>
    <t>TRAVEL - GENERAL</t>
  </si>
  <si>
    <t>0616</t>
  </si>
  <si>
    <t>FOOD NON INSTR NON FOOD SVC</t>
  </si>
  <si>
    <t>0112087</t>
  </si>
  <si>
    <t>0112118</t>
  </si>
  <si>
    <t>0733</t>
  </si>
  <si>
    <t>FURNITURE &amp; FIXTURES</t>
  </si>
  <si>
    <t>0132087</t>
  </si>
  <si>
    <t>0132118</t>
  </si>
  <si>
    <t>0674</t>
  </si>
  <si>
    <t>AWARDS</t>
  </si>
  <si>
    <t>0172087</t>
  </si>
  <si>
    <t>0172118</t>
  </si>
  <si>
    <t>0110</t>
  </si>
  <si>
    <t>CERTIFIED PERMANENT SALARY</t>
  </si>
  <si>
    <t>0297</t>
  </si>
  <si>
    <t>FLEXIBLE SPENDING BENEF FED</t>
  </si>
  <si>
    <t>0734</t>
  </si>
  <si>
    <t>TECH-RELATED HARDWARE</t>
  </si>
  <si>
    <t>0172124</t>
  </si>
  <si>
    <t>0172787</t>
  </si>
  <si>
    <t>0111</t>
  </si>
  <si>
    <t>CERT.PERM.SALARY EXTENDED DAYS</t>
  </si>
  <si>
    <t>0192087</t>
  </si>
  <si>
    <t>0192101</t>
  </si>
  <si>
    <t>0192118</t>
  </si>
  <si>
    <t>0644</t>
  </si>
  <si>
    <t>TEXTBOOKS</t>
  </si>
  <si>
    <t>0192124</t>
  </si>
  <si>
    <t>0192197</t>
  </si>
  <si>
    <t>0531</t>
  </si>
  <si>
    <t>POSTAGE &amp; PO BOX RENT</t>
  </si>
  <si>
    <t>0192787</t>
  </si>
  <si>
    <t>1102087</t>
  </si>
  <si>
    <t>1102101</t>
  </si>
  <si>
    <t>1102118</t>
  </si>
  <si>
    <t>1102124</t>
  </si>
  <si>
    <t>1102918</t>
  </si>
  <si>
    <t>1152087</t>
  </si>
  <si>
    <t>1152101</t>
  </si>
  <si>
    <t>1152118</t>
  </si>
  <si>
    <t>1152918</t>
  </si>
  <si>
    <t>1502087</t>
  </si>
  <si>
    <t>1502101</t>
  </si>
  <si>
    <t>1502118</t>
  </si>
  <si>
    <t>1502197</t>
  </si>
  <si>
    <t>0532</t>
  </si>
  <si>
    <t>TELEPHONE</t>
  </si>
  <si>
    <t>1502918</t>
  </si>
  <si>
    <t>1602087</t>
  </si>
  <si>
    <t>1602101</t>
  </si>
  <si>
    <t>1602118</t>
  </si>
  <si>
    <t>1602124</t>
  </si>
  <si>
    <t>1602918</t>
  </si>
  <si>
    <t>1702087</t>
  </si>
  <si>
    <t>1702101</t>
  </si>
  <si>
    <t>1702118</t>
  </si>
  <si>
    <t>0641</t>
  </si>
  <si>
    <t>LIBRARY BOOKS</t>
  </si>
  <si>
    <t>1702124</t>
  </si>
  <si>
    <t>1702918</t>
  </si>
  <si>
    <t>9012087</t>
  </si>
  <si>
    <t>9602087</t>
  </si>
  <si>
    <t>Total</t>
  </si>
  <si>
    <t>ACTUALS</t>
  </si>
  <si>
    <t>ESSER II</t>
  </si>
  <si>
    <t xml:space="preserve">Loaded budget in </t>
  </si>
  <si>
    <t>May of 2021</t>
  </si>
  <si>
    <t>Started to spend</t>
  </si>
  <si>
    <t>July of 2021</t>
  </si>
  <si>
    <t>BUDGET VARIANCE</t>
  </si>
  <si>
    <t>INCREASE BY OBJECT</t>
  </si>
  <si>
    <t>0899</t>
  </si>
  <si>
    <t>OTHER MISC EXPENSES</t>
  </si>
  <si>
    <t>0335</t>
  </si>
  <si>
    <t>0561</t>
  </si>
  <si>
    <t>TUITION</t>
  </si>
  <si>
    <t>As of September of 2023</t>
  </si>
  <si>
    <t>BUDGET DIFFERENCE</t>
  </si>
  <si>
    <t>(DECREASE/</t>
  </si>
  <si>
    <t>0172158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</si>
</sst>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6">
    <font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 applyNumberFormat="1" applyFont="1"/>
    <xf numFmtId="0" fontId="2" fillId="0" borderId="0" xfId="0" applyNumberFormat="1" applyFont="1" applyAlignment="1">
      <alignment vertical="top"/>
    </xf>
    <xf numFmtId="43" fontId="2" fillId="0" borderId="0" xfId="1" applyFont="1" applyAlignment="1">
      <alignment vertical="top"/>
    </xf>
    <xf numFmtId="4" fontId="2" fillId="0" borderId="0" xfId="0" applyNumberFormat="1" applyFont="1" applyAlignment="1">
      <alignment vertical="top"/>
    </xf>
    <xf numFmtId="43" fontId="0" fillId="0" borderId="0" xfId="1" applyFont="1"/>
    <xf numFmtId="4" fontId="4" fillId="0" borderId="0" xfId="0" applyNumberFormat="1" applyFont="1" applyAlignment="1">
      <alignment horizontal="center" vertical="top"/>
    </xf>
    <xf numFmtId="43" fontId="4" fillId="0" borderId="0" xfId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3" fontId="1" fillId="0" borderId="0" xfId="1" applyFont="1" applyAlignment="1">
      <alignment horizontal="center" vertical="top"/>
    </xf>
    <xf numFmtId="0" fontId="2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2" fillId="0" borderId="0" xfId="0" quotePrefix="1" applyNumberFormat="1" applyFont="1" applyAlignment="1">
      <alignment vertical="top"/>
    </xf>
    <xf numFmtId="43" fontId="5" fillId="0" borderId="0" xfId="1" applyFont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vertical="top"/>
    </xf>
    <xf numFmtId="43" fontId="4" fillId="0" borderId="0" xfId="1" applyFont="1" applyAlignment="1">
      <alignment vertical="top"/>
    </xf>
    <xf numFmtId="0" fontId="5" fillId="0" borderId="0" xfId="0" applyNumberFormat="1" applyFont="1" applyAlignment="1">
      <alignment horizontal="left" vertical="top"/>
    </xf>
    <xf numFmtId="4" fontId="5" fillId="0" borderId="0" xfId="0" applyNumberFormat="1" applyFont="1" applyAlignment="1">
      <alignment horizontal="center" vertical="top"/>
    </xf>
    <xf numFmtId="0" fontId="2" fillId="0" borderId="0" xfId="0" quotePrefix="1" applyNumberFormat="1" applyFont="1" applyAlignment="1">
      <alignment horizontal="left" vertical="top"/>
    </xf>
    <xf numFmtId="164" fontId="2" fillId="0" borderId="0" xfId="1" applyNumberFormat="1" applyFont="1" applyAlignment="1">
      <alignment vertical="top"/>
    </xf>
    <xf numFmtId="43" fontId="2" fillId="0" borderId="0" xfId="1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1"/>
  <sheetViews>
    <sheetView tabSelected="1" zoomScaleNormal="100" workbookViewId="0">
      <selection activeCell="D7" sqref="D7"/>
    </sheetView>
  </sheetViews>
  <sheetFormatPr defaultRowHeight="15"/>
  <cols>
    <col min="1" max="1" width="9.140625" style="9" customWidth="1"/>
    <col min="2" max="2" width="7.7109375" style="1" customWidth="1"/>
    <col min="3" max="3" width="9.140625" style="1" customWidth="1"/>
    <col min="4" max="4" width="31.140625" style="1" customWidth="1"/>
    <col min="5" max="5" width="18.140625" style="2" customWidth="1"/>
    <col min="6" max="6" width="23.140625" style="2" customWidth="1"/>
    <col min="7" max="7" width="22.85546875" style="2" customWidth="1"/>
    <col min="8" max="8" width="21.28515625" style="2" customWidth="1"/>
    <col min="9" max="9" width="24.7109375" style="2" customWidth="1"/>
  </cols>
  <sheetData>
    <row r="1" spans="1:11">
      <c r="A1" s="9" t="s">
        <v>136</v>
      </c>
      <c r="E1" s="1"/>
      <c r="F1" s="3"/>
      <c r="G1" s="3"/>
      <c r="H1" s="3"/>
      <c r="I1" s="3"/>
      <c r="J1" s="2"/>
      <c r="K1" s="4"/>
    </row>
    <row r="2" spans="1:11">
      <c r="A2" s="9" t="s">
        <v>8</v>
      </c>
      <c r="E2" s="1"/>
      <c r="F2" s="3"/>
      <c r="G2" s="3"/>
      <c r="H2" s="3"/>
      <c r="I2" s="3"/>
      <c r="J2" s="2"/>
      <c r="K2" s="4"/>
    </row>
    <row r="3" spans="1:11">
      <c r="E3" s="1"/>
      <c r="F3" s="3"/>
      <c r="G3" s="3"/>
      <c r="H3" s="3"/>
      <c r="I3" s="3"/>
      <c r="J3" s="2"/>
      <c r="K3" s="4"/>
    </row>
    <row r="4" spans="1:11">
      <c r="E4" s="1"/>
      <c r="F4" s="3"/>
      <c r="G4" s="3"/>
      <c r="H4" s="3"/>
      <c r="I4" s="3"/>
      <c r="J4" s="2"/>
      <c r="K4" s="4"/>
    </row>
    <row r="5" spans="1:11">
      <c r="E5" s="1"/>
      <c r="F5" s="3"/>
      <c r="G5" s="3"/>
      <c r="H5" s="3"/>
      <c r="I5" s="3"/>
      <c r="J5" s="2"/>
      <c r="K5" s="4"/>
    </row>
    <row r="6" spans="1:11">
      <c r="E6" s="5" t="s">
        <v>137</v>
      </c>
      <c r="F6" s="5"/>
      <c r="G6" s="5"/>
      <c r="H6" s="5"/>
      <c r="I6" s="3"/>
      <c r="J6" s="2"/>
      <c r="K6" s="4"/>
    </row>
    <row r="7" spans="1:11">
      <c r="E7" s="5" t="s">
        <v>138</v>
      </c>
      <c r="F7" s="5"/>
      <c r="G7" s="5"/>
      <c r="H7" s="5"/>
      <c r="I7" s="5"/>
      <c r="J7" s="6"/>
      <c r="K7" s="6"/>
    </row>
    <row r="8" spans="1:11">
      <c r="E8" s="5" t="s">
        <v>139</v>
      </c>
      <c r="F8" s="5" t="s">
        <v>148</v>
      </c>
      <c r="G8" s="5" t="s">
        <v>148</v>
      </c>
      <c r="H8" s="5"/>
      <c r="I8" s="5" t="s">
        <v>148</v>
      </c>
      <c r="J8" s="6"/>
      <c r="K8" s="5"/>
    </row>
    <row r="9" spans="1:11">
      <c r="E9" s="5" t="s">
        <v>140</v>
      </c>
      <c r="F9" s="5"/>
      <c r="G9" s="5"/>
      <c r="H9" s="18" t="s">
        <v>149</v>
      </c>
      <c r="I9" s="5"/>
      <c r="J9" s="6"/>
      <c r="K9" s="6"/>
    </row>
    <row r="10" spans="1:11">
      <c r="A10" s="14"/>
      <c r="B10" s="15"/>
      <c r="C10" s="15"/>
      <c r="D10" s="15"/>
      <c r="E10" s="16"/>
      <c r="F10" s="16"/>
      <c r="G10" s="16"/>
      <c r="H10" s="12" t="s">
        <v>150</v>
      </c>
      <c r="I10" s="16"/>
    </row>
    <row r="11" spans="1:11">
      <c r="A11" s="17" t="s">
        <v>0</v>
      </c>
      <c r="B11" s="13" t="s">
        <v>1</v>
      </c>
      <c r="C11" s="13" t="s">
        <v>2</v>
      </c>
      <c r="D11" s="13" t="s">
        <v>3</v>
      </c>
      <c r="E11" s="12" t="s">
        <v>4</v>
      </c>
      <c r="F11" s="12" t="s">
        <v>5</v>
      </c>
      <c r="G11" s="12" t="s">
        <v>141</v>
      </c>
      <c r="H11" s="12" t="s">
        <v>142</v>
      </c>
      <c r="I11" s="12" t="s">
        <v>135</v>
      </c>
    </row>
    <row r="12" spans="1:11">
      <c r="A12" s="10"/>
      <c r="B12" s="7"/>
      <c r="C12" s="7"/>
      <c r="D12" s="7"/>
      <c r="E12" s="8"/>
      <c r="F12" s="8"/>
      <c r="G12" s="8"/>
      <c r="H12" s="8"/>
      <c r="I12" s="8"/>
    </row>
    <row r="13" spans="1:11">
      <c r="A13" s="9" t="s">
        <v>83</v>
      </c>
      <c r="B13" s="1" t="s">
        <v>84</v>
      </c>
      <c r="C13" s="1" t="s">
        <v>8</v>
      </c>
      <c r="D13" s="1" t="s">
        <v>85</v>
      </c>
      <c r="E13" s="2">
        <v>0</v>
      </c>
      <c r="F13" s="3">
        <v>40301.75</v>
      </c>
      <c r="G13" s="2">
        <f t="shared" ref="G13:G26" si="0">E13-F13</f>
        <v>-40301.75</v>
      </c>
      <c r="I13" s="3">
        <v>40235.449999999997</v>
      </c>
    </row>
    <row r="14" spans="1:11">
      <c r="A14" s="9" t="s">
        <v>91</v>
      </c>
      <c r="B14" s="1" t="s">
        <v>84</v>
      </c>
      <c r="C14" s="1" t="s">
        <v>8</v>
      </c>
      <c r="D14" s="1" t="s">
        <v>85</v>
      </c>
      <c r="E14" s="2">
        <v>0</v>
      </c>
      <c r="F14" s="3">
        <v>55817.8</v>
      </c>
      <c r="G14" s="2">
        <f t="shared" si="0"/>
        <v>-55817.8</v>
      </c>
      <c r="I14" s="3">
        <v>55817.8</v>
      </c>
    </row>
    <row r="15" spans="1:11">
      <c r="A15" s="9" t="s">
        <v>99</v>
      </c>
      <c r="B15" s="1" t="s">
        <v>84</v>
      </c>
      <c r="C15" s="1" t="s">
        <v>8</v>
      </c>
      <c r="D15" s="1" t="s">
        <v>85</v>
      </c>
      <c r="E15" s="2">
        <v>0</v>
      </c>
      <c r="F15" s="3">
        <v>82426.960000000006</v>
      </c>
      <c r="G15" s="2">
        <f t="shared" si="0"/>
        <v>-82426.960000000006</v>
      </c>
      <c r="I15" s="3">
        <v>82427.039999999994</v>
      </c>
    </row>
    <row r="16" spans="1:11">
      <c r="A16" s="9" t="s">
        <v>103</v>
      </c>
      <c r="B16" s="1" t="s">
        <v>84</v>
      </c>
      <c r="C16" s="1" t="s">
        <v>8</v>
      </c>
      <c r="D16" s="1" t="s">
        <v>85</v>
      </c>
      <c r="E16" s="2">
        <v>0</v>
      </c>
      <c r="F16" s="3">
        <v>51243.12</v>
      </c>
      <c r="G16" s="2">
        <f t="shared" si="0"/>
        <v>-51243.12</v>
      </c>
      <c r="I16" s="3">
        <v>51243.12</v>
      </c>
    </row>
    <row r="17" spans="1:9">
      <c r="A17" s="9" t="s">
        <v>107</v>
      </c>
      <c r="B17" s="1" t="s">
        <v>84</v>
      </c>
      <c r="C17" s="1" t="s">
        <v>8</v>
      </c>
      <c r="D17" s="1" t="s">
        <v>85</v>
      </c>
      <c r="E17" s="2">
        <v>0</v>
      </c>
      <c r="F17" s="3">
        <v>134721.04</v>
      </c>
      <c r="G17" s="2">
        <f t="shared" si="0"/>
        <v>-134721.04</v>
      </c>
      <c r="I17" s="3">
        <v>134721.12</v>
      </c>
    </row>
    <row r="18" spans="1:9">
      <c r="A18" s="9" t="s">
        <v>108</v>
      </c>
      <c r="B18" s="1" t="s">
        <v>84</v>
      </c>
      <c r="C18" s="1" t="s">
        <v>8</v>
      </c>
      <c r="D18" s="1" t="s">
        <v>85</v>
      </c>
      <c r="E18" s="2">
        <v>0</v>
      </c>
      <c r="F18" s="3">
        <v>62409</v>
      </c>
      <c r="G18" s="2">
        <f t="shared" si="0"/>
        <v>-62409</v>
      </c>
      <c r="I18" s="3">
        <v>63376.959999999999</v>
      </c>
    </row>
    <row r="19" spans="1:9">
      <c r="A19" s="9" t="s">
        <v>111</v>
      </c>
      <c r="B19" s="1" t="s">
        <v>84</v>
      </c>
      <c r="C19" s="1" t="s">
        <v>8</v>
      </c>
      <c r="D19" s="1" t="s">
        <v>85</v>
      </c>
      <c r="E19" s="2">
        <v>114600</v>
      </c>
      <c r="F19" s="3">
        <v>58742.89</v>
      </c>
      <c r="G19" s="2">
        <f t="shared" si="0"/>
        <v>55857.11</v>
      </c>
      <c r="I19" s="3">
        <v>58742.89</v>
      </c>
    </row>
    <row r="20" spans="1:9">
      <c r="A20" s="9" t="s">
        <v>112</v>
      </c>
      <c r="B20" s="1" t="s">
        <v>84</v>
      </c>
      <c r="C20" s="1" t="s">
        <v>8</v>
      </c>
      <c r="D20" s="1" t="s">
        <v>85</v>
      </c>
      <c r="E20" s="2">
        <v>0</v>
      </c>
      <c r="F20" s="3">
        <v>65833</v>
      </c>
      <c r="G20" s="2">
        <f t="shared" si="0"/>
        <v>-65833</v>
      </c>
      <c r="I20" s="3">
        <v>60050.36</v>
      </c>
    </row>
    <row r="21" spans="1:9">
      <c r="A21" s="9" t="s">
        <v>115</v>
      </c>
      <c r="B21" s="1" t="s">
        <v>84</v>
      </c>
      <c r="C21" s="1" t="s">
        <v>8</v>
      </c>
      <c r="D21" s="1" t="s">
        <v>85</v>
      </c>
      <c r="E21" s="2">
        <v>0</v>
      </c>
      <c r="F21" s="3">
        <v>18825</v>
      </c>
      <c r="G21" s="2">
        <f t="shared" si="0"/>
        <v>-18825</v>
      </c>
      <c r="I21" s="3">
        <v>12359.69</v>
      </c>
    </row>
    <row r="22" spans="1:9">
      <c r="A22" s="9" t="s">
        <v>119</v>
      </c>
      <c r="B22" s="1" t="s">
        <v>84</v>
      </c>
      <c r="C22" s="1" t="s">
        <v>8</v>
      </c>
      <c r="D22" s="1" t="s">
        <v>85</v>
      </c>
      <c r="E22" s="2">
        <v>0</v>
      </c>
      <c r="F22" s="3">
        <v>75598</v>
      </c>
      <c r="G22" s="2">
        <f t="shared" si="0"/>
        <v>-75598</v>
      </c>
      <c r="I22" s="3">
        <v>52423.44</v>
      </c>
    </row>
    <row r="23" spans="1:9">
      <c r="A23" s="9" t="s">
        <v>123</v>
      </c>
      <c r="B23" s="1" t="s">
        <v>84</v>
      </c>
      <c r="C23" s="1" t="s">
        <v>8</v>
      </c>
      <c r="D23" s="1" t="s">
        <v>85</v>
      </c>
      <c r="E23" s="2">
        <v>0</v>
      </c>
      <c r="F23" s="3">
        <v>147596.07999999999</v>
      </c>
      <c r="G23" s="2">
        <f t="shared" si="0"/>
        <v>-147596.07999999999</v>
      </c>
      <c r="I23" s="3">
        <v>147596.16</v>
      </c>
    </row>
    <row r="24" spans="1:9">
      <c r="A24" s="9" t="s">
        <v>124</v>
      </c>
      <c r="B24" s="1" t="s">
        <v>84</v>
      </c>
      <c r="C24" s="1" t="s">
        <v>8</v>
      </c>
      <c r="D24" s="1" t="s">
        <v>85</v>
      </c>
      <c r="E24" s="2">
        <v>0</v>
      </c>
      <c r="F24" s="3">
        <v>67958</v>
      </c>
      <c r="G24" s="2">
        <f t="shared" si="0"/>
        <v>-67958</v>
      </c>
      <c r="I24" s="3">
        <v>67957.919999999998</v>
      </c>
    </row>
    <row r="25" spans="1:9">
      <c r="A25" s="9" t="s">
        <v>130</v>
      </c>
      <c r="B25" s="1" t="s">
        <v>84</v>
      </c>
      <c r="C25" s="1" t="s">
        <v>8</v>
      </c>
      <c r="D25" s="1" t="s">
        <v>85</v>
      </c>
      <c r="E25" s="2">
        <v>0</v>
      </c>
      <c r="F25" s="3">
        <v>91608.87</v>
      </c>
      <c r="G25" s="2">
        <f t="shared" si="0"/>
        <v>-91608.87</v>
      </c>
      <c r="I25" s="3">
        <v>91608.79</v>
      </c>
    </row>
    <row r="26" spans="1:9">
      <c r="A26" s="9" t="s">
        <v>131</v>
      </c>
      <c r="B26" s="1" t="s">
        <v>84</v>
      </c>
      <c r="C26" s="1" t="s">
        <v>8</v>
      </c>
      <c r="D26" s="1" t="s">
        <v>85</v>
      </c>
      <c r="E26" s="2">
        <v>0</v>
      </c>
      <c r="F26" s="3">
        <v>66667</v>
      </c>
      <c r="G26" s="2">
        <f t="shared" si="0"/>
        <v>-66667</v>
      </c>
      <c r="H26" s="2">
        <f>SUM(F13:F26)-SUM(E13:E26)</f>
        <v>905148.51</v>
      </c>
      <c r="I26" s="3">
        <v>66666.960000000006</v>
      </c>
    </row>
    <row r="28" spans="1:9">
      <c r="A28" s="9" t="s">
        <v>91</v>
      </c>
      <c r="B28" s="1" t="s">
        <v>92</v>
      </c>
      <c r="C28" s="1" t="s">
        <v>8</v>
      </c>
      <c r="D28" s="1" t="s">
        <v>93</v>
      </c>
      <c r="E28" s="2">
        <v>0</v>
      </c>
      <c r="F28" s="2">
        <v>3019.68</v>
      </c>
      <c r="G28" s="2">
        <f>E28-F28</f>
        <v>-3019.68</v>
      </c>
      <c r="I28" s="2">
        <v>3019.68</v>
      </c>
    </row>
    <row r="29" spans="1:9">
      <c r="A29" s="9" t="s">
        <v>103</v>
      </c>
      <c r="B29" s="1" t="s">
        <v>92</v>
      </c>
      <c r="C29" s="1" t="s">
        <v>8</v>
      </c>
      <c r="D29" s="1" t="s">
        <v>93</v>
      </c>
      <c r="E29" s="2">
        <v>0</v>
      </c>
      <c r="F29" s="2">
        <v>4154.88</v>
      </c>
      <c r="G29" s="2">
        <f>E29-F29</f>
        <v>-4154.88</v>
      </c>
      <c r="H29" s="2">
        <f>SUM(F28:F29)-SUM(E28:E29)</f>
        <v>7174.5599999999995</v>
      </c>
      <c r="I29" s="2">
        <v>4154.88</v>
      </c>
    </row>
    <row r="31" spans="1:9">
      <c r="A31" s="9" t="s">
        <v>16</v>
      </c>
      <c r="B31" s="1" t="s">
        <v>17</v>
      </c>
      <c r="C31" s="1" t="s">
        <v>8</v>
      </c>
      <c r="D31" s="1" t="s">
        <v>18</v>
      </c>
      <c r="E31" s="2">
        <v>0</v>
      </c>
      <c r="F31" s="3">
        <v>1575</v>
      </c>
      <c r="G31" s="2">
        <f t="shared" ref="G31:G45" si="1">E31-F31</f>
        <v>-1575</v>
      </c>
      <c r="I31" s="3">
        <v>1575</v>
      </c>
    </row>
    <row r="32" spans="1:9">
      <c r="A32" s="9" t="s">
        <v>31</v>
      </c>
      <c r="B32" s="1" t="s">
        <v>17</v>
      </c>
      <c r="C32" s="1" t="s">
        <v>8</v>
      </c>
      <c r="D32" s="1" t="s">
        <v>18</v>
      </c>
      <c r="E32" s="2">
        <v>358288</v>
      </c>
      <c r="F32" s="3">
        <v>606123.88</v>
      </c>
      <c r="G32" s="2">
        <f t="shared" si="1"/>
        <v>-247835.88</v>
      </c>
      <c r="I32" s="3">
        <v>607623.88</v>
      </c>
    </row>
    <row r="33" spans="1:9">
      <c r="A33" s="9" t="s">
        <v>48</v>
      </c>
      <c r="B33" s="1" t="s">
        <v>17</v>
      </c>
      <c r="C33" s="1" t="s">
        <v>8</v>
      </c>
      <c r="D33" s="1" t="s">
        <v>18</v>
      </c>
      <c r="E33" s="2">
        <v>24500</v>
      </c>
      <c r="F33" s="3">
        <v>35700</v>
      </c>
      <c r="G33" s="2">
        <f t="shared" si="1"/>
        <v>-11200</v>
      </c>
      <c r="I33" s="3">
        <v>35700</v>
      </c>
    </row>
    <row r="34" spans="1:9">
      <c r="A34" s="9" t="s">
        <v>61</v>
      </c>
      <c r="B34" s="1" t="s">
        <v>17</v>
      </c>
      <c r="C34" s="1" t="s">
        <v>8</v>
      </c>
      <c r="D34" s="1" t="s">
        <v>18</v>
      </c>
      <c r="E34" s="2">
        <v>0</v>
      </c>
      <c r="F34" s="3">
        <v>30516</v>
      </c>
      <c r="G34" s="2">
        <f t="shared" si="1"/>
        <v>-30516</v>
      </c>
      <c r="I34" s="3">
        <v>30516</v>
      </c>
    </row>
    <row r="35" spans="1:9">
      <c r="A35" s="9" t="s">
        <v>67</v>
      </c>
      <c r="B35" s="1" t="s">
        <v>17</v>
      </c>
      <c r="C35" s="1" t="s">
        <v>8</v>
      </c>
      <c r="D35" s="1" t="s">
        <v>18</v>
      </c>
      <c r="E35" s="2">
        <v>23928</v>
      </c>
      <c r="F35" s="3">
        <v>25503</v>
      </c>
      <c r="G35" s="2">
        <f t="shared" si="1"/>
        <v>-1575</v>
      </c>
      <c r="I35" s="3">
        <v>15800</v>
      </c>
    </row>
    <row r="36" spans="1:9">
      <c r="A36" s="9" t="s">
        <v>79</v>
      </c>
      <c r="B36" s="1" t="s">
        <v>17</v>
      </c>
      <c r="C36" s="1" t="s">
        <v>8</v>
      </c>
      <c r="D36" s="1" t="s">
        <v>18</v>
      </c>
      <c r="E36" s="2">
        <v>0</v>
      </c>
      <c r="F36" s="3">
        <v>2954</v>
      </c>
      <c r="G36" s="2">
        <f t="shared" si="1"/>
        <v>-2954</v>
      </c>
      <c r="I36" s="3">
        <v>2954</v>
      </c>
    </row>
    <row r="37" spans="1:9">
      <c r="A37" s="9" t="s">
        <v>83</v>
      </c>
      <c r="B37" s="1" t="s">
        <v>17</v>
      </c>
      <c r="C37" s="1" t="s">
        <v>8</v>
      </c>
      <c r="D37" s="1" t="s">
        <v>18</v>
      </c>
      <c r="E37" s="2">
        <v>0</v>
      </c>
      <c r="F37" s="3">
        <v>70105.7</v>
      </c>
      <c r="G37" s="2">
        <f t="shared" si="1"/>
        <v>-70105.7</v>
      </c>
      <c r="I37" s="3">
        <v>74841.97</v>
      </c>
    </row>
    <row r="38" spans="1:9">
      <c r="A38" s="19" t="s">
        <v>151</v>
      </c>
      <c r="B38" s="1" t="s">
        <v>17</v>
      </c>
      <c r="C38" s="1" t="s">
        <v>8</v>
      </c>
      <c r="D38" s="1" t="s">
        <v>18</v>
      </c>
      <c r="E38" s="2">
        <v>0</v>
      </c>
      <c r="F38" s="3">
        <v>12000</v>
      </c>
      <c r="G38" s="2">
        <f t="shared" si="1"/>
        <v>-12000</v>
      </c>
      <c r="I38" s="3">
        <v>15404</v>
      </c>
    </row>
    <row r="39" spans="1:9">
      <c r="A39" s="9" t="s">
        <v>96</v>
      </c>
      <c r="B39" s="1" t="s">
        <v>17</v>
      </c>
      <c r="C39" s="1" t="s">
        <v>8</v>
      </c>
      <c r="D39" s="1" t="s">
        <v>18</v>
      </c>
      <c r="E39" s="2">
        <v>58835</v>
      </c>
      <c r="F39" s="3">
        <v>27457.62</v>
      </c>
      <c r="G39" s="2">
        <f t="shared" si="1"/>
        <v>31377.38</v>
      </c>
      <c r="I39" s="3">
        <v>27457.62</v>
      </c>
    </row>
    <row r="40" spans="1:9">
      <c r="A40" s="9" t="s">
        <v>100</v>
      </c>
      <c r="B40" s="1" t="s">
        <v>17</v>
      </c>
      <c r="C40" s="1" t="s">
        <v>8</v>
      </c>
      <c r="D40" s="1" t="s">
        <v>18</v>
      </c>
      <c r="E40" s="2">
        <v>0</v>
      </c>
      <c r="F40" s="3">
        <v>6586.99</v>
      </c>
      <c r="G40" s="2">
        <f t="shared" si="1"/>
        <v>-6586.99</v>
      </c>
      <c r="I40" s="3">
        <v>6586.99</v>
      </c>
    </row>
    <row r="41" spans="1:9">
      <c r="A41" s="9" t="s">
        <v>106</v>
      </c>
      <c r="B41" s="1" t="s">
        <v>17</v>
      </c>
      <c r="C41" s="1" t="s">
        <v>8</v>
      </c>
      <c r="D41" s="1" t="s">
        <v>18</v>
      </c>
      <c r="E41" s="2">
        <v>0</v>
      </c>
      <c r="F41" s="3">
        <v>11750.04</v>
      </c>
      <c r="G41" s="2">
        <f t="shared" si="1"/>
        <v>-11750.04</v>
      </c>
      <c r="I41" s="3">
        <v>11000.04</v>
      </c>
    </row>
    <row r="42" spans="1:9">
      <c r="A42" s="9" t="s">
        <v>111</v>
      </c>
      <c r="B42" s="1" t="s">
        <v>17</v>
      </c>
      <c r="C42" s="1" t="s">
        <v>8</v>
      </c>
      <c r="D42" s="1" t="s">
        <v>18</v>
      </c>
      <c r="E42" s="2">
        <v>0</v>
      </c>
      <c r="F42" s="3">
        <v>9500</v>
      </c>
      <c r="G42" s="2">
        <f t="shared" si="1"/>
        <v>-9500</v>
      </c>
      <c r="I42" s="3">
        <v>9500</v>
      </c>
    </row>
    <row r="43" spans="1:9">
      <c r="A43" s="9" t="s">
        <v>116</v>
      </c>
      <c r="B43" s="1" t="s">
        <v>17</v>
      </c>
      <c r="C43" s="1" t="s">
        <v>8</v>
      </c>
      <c r="D43" s="1" t="s">
        <v>18</v>
      </c>
      <c r="E43" s="2">
        <v>0</v>
      </c>
      <c r="F43" s="3">
        <v>365</v>
      </c>
      <c r="G43" s="2">
        <f t="shared" si="1"/>
        <v>-365</v>
      </c>
      <c r="I43" s="3">
        <v>365</v>
      </c>
    </row>
    <row r="44" spans="1:9">
      <c r="A44" s="9" t="s">
        <v>122</v>
      </c>
      <c r="B44" s="1" t="s">
        <v>17</v>
      </c>
      <c r="C44" s="1" t="s">
        <v>8</v>
      </c>
      <c r="D44" s="1" t="s">
        <v>18</v>
      </c>
      <c r="E44" s="2">
        <v>0</v>
      </c>
      <c r="F44" s="3">
        <v>37900.160000000003</v>
      </c>
      <c r="G44" s="2">
        <f t="shared" si="1"/>
        <v>-37900.160000000003</v>
      </c>
      <c r="I44" s="3">
        <v>37900.160000000003</v>
      </c>
    </row>
    <row r="45" spans="1:9">
      <c r="A45" s="9" t="s">
        <v>127</v>
      </c>
      <c r="B45" s="1" t="s">
        <v>17</v>
      </c>
      <c r="C45" s="1" t="s">
        <v>8</v>
      </c>
      <c r="D45" s="1" t="s">
        <v>18</v>
      </c>
      <c r="E45" s="2">
        <v>0</v>
      </c>
      <c r="F45" s="3">
        <v>7125.04</v>
      </c>
      <c r="G45" s="2">
        <f t="shared" si="1"/>
        <v>-7125.04</v>
      </c>
      <c r="H45" s="2">
        <f>SUM(F31:F45)-SUM(E31:E45)</f>
        <v>419611.43000000005</v>
      </c>
      <c r="I45" s="3">
        <v>7125.04</v>
      </c>
    </row>
    <row r="47" spans="1:9">
      <c r="A47" s="9" t="s">
        <v>31</v>
      </c>
      <c r="B47" s="1" t="s">
        <v>32</v>
      </c>
      <c r="C47" s="1" t="s">
        <v>8</v>
      </c>
      <c r="D47" s="1" t="s">
        <v>33</v>
      </c>
      <c r="E47" s="2">
        <v>0</v>
      </c>
      <c r="F47" s="2">
        <v>95870</v>
      </c>
      <c r="G47" s="2">
        <f>E47-F47</f>
        <v>-95870</v>
      </c>
      <c r="I47" s="2">
        <v>95870</v>
      </c>
    </row>
    <row r="48" spans="1:9">
      <c r="A48" s="9" t="s">
        <v>111</v>
      </c>
      <c r="B48" s="1" t="s">
        <v>32</v>
      </c>
      <c r="C48" s="1" t="s">
        <v>8</v>
      </c>
      <c r="D48" s="1" t="s">
        <v>33</v>
      </c>
      <c r="E48" s="2">
        <v>0</v>
      </c>
      <c r="F48" s="2">
        <v>22165</v>
      </c>
      <c r="G48" s="2">
        <f>E48-F48</f>
        <v>-22165</v>
      </c>
      <c r="H48" s="2">
        <f>SUM(F47:F48)-SUM(E47:E48)</f>
        <v>118035</v>
      </c>
      <c r="I48" s="2">
        <v>22165</v>
      </c>
    </row>
    <row r="50" spans="1:9">
      <c r="A50" s="9" t="s">
        <v>49</v>
      </c>
      <c r="B50" s="1" t="s">
        <v>50</v>
      </c>
      <c r="C50" s="1" t="s">
        <v>8</v>
      </c>
      <c r="D50" s="1" t="s">
        <v>51</v>
      </c>
      <c r="E50" s="2">
        <v>0</v>
      </c>
      <c r="F50" s="3">
        <v>70965.48</v>
      </c>
      <c r="G50" s="2">
        <f t="shared" ref="G50:G56" si="2">E50-F50</f>
        <v>-70965.48</v>
      </c>
      <c r="I50" s="3">
        <v>28965.48</v>
      </c>
    </row>
    <row r="51" spans="1:9">
      <c r="A51" s="9" t="s">
        <v>67</v>
      </c>
      <c r="B51" s="1" t="s">
        <v>50</v>
      </c>
      <c r="C51" s="1" t="s">
        <v>8</v>
      </c>
      <c r="D51" s="1" t="s">
        <v>51</v>
      </c>
      <c r="E51" s="2">
        <v>0</v>
      </c>
      <c r="F51" s="3">
        <v>55000</v>
      </c>
      <c r="G51" s="2">
        <f t="shared" si="2"/>
        <v>-55000</v>
      </c>
      <c r="I51" s="3">
        <v>44662.87</v>
      </c>
    </row>
    <row r="52" spans="1:9">
      <c r="A52" s="9" t="s">
        <v>83</v>
      </c>
      <c r="B52" s="1" t="s">
        <v>50</v>
      </c>
      <c r="C52" s="1" t="s">
        <v>8</v>
      </c>
      <c r="D52" s="1" t="s">
        <v>51</v>
      </c>
      <c r="E52" s="2">
        <v>0</v>
      </c>
      <c r="F52" s="3">
        <v>3065.4</v>
      </c>
      <c r="G52" s="2">
        <f t="shared" si="2"/>
        <v>-3065.4</v>
      </c>
      <c r="I52" s="3">
        <v>927.9</v>
      </c>
    </row>
    <row r="53" spans="1:9">
      <c r="A53" s="9" t="s">
        <v>90</v>
      </c>
      <c r="B53" s="1" t="s">
        <v>50</v>
      </c>
      <c r="C53" s="1" t="s">
        <v>8</v>
      </c>
      <c r="D53" s="1" t="s">
        <v>51</v>
      </c>
      <c r="E53" s="2">
        <v>0</v>
      </c>
      <c r="F53" s="3">
        <v>78978.5</v>
      </c>
      <c r="G53" s="2">
        <f t="shared" si="2"/>
        <v>-78978.5</v>
      </c>
      <c r="I53" s="3">
        <v>79320.429999999993</v>
      </c>
    </row>
    <row r="54" spans="1:9">
      <c r="A54" s="9" t="s">
        <v>100</v>
      </c>
      <c r="B54" s="1" t="s">
        <v>50</v>
      </c>
      <c r="C54" s="1" t="s">
        <v>8</v>
      </c>
      <c r="D54" s="1" t="s">
        <v>51</v>
      </c>
      <c r="E54" s="2">
        <v>0</v>
      </c>
      <c r="F54" s="3">
        <v>47986.31</v>
      </c>
      <c r="G54" s="2">
        <f t="shared" si="2"/>
        <v>-47986.31</v>
      </c>
      <c r="I54" s="3">
        <v>47986.31</v>
      </c>
    </row>
    <row r="55" spans="1:9">
      <c r="A55" s="9" t="s">
        <v>111</v>
      </c>
      <c r="B55" s="1" t="s">
        <v>50</v>
      </c>
      <c r="C55" s="1" t="s">
        <v>8</v>
      </c>
      <c r="D55" s="1" t="s">
        <v>51</v>
      </c>
      <c r="E55" s="2">
        <v>0</v>
      </c>
      <c r="F55" s="3">
        <v>1510.4</v>
      </c>
      <c r="G55" s="2">
        <f t="shared" si="2"/>
        <v>-1510.4</v>
      </c>
      <c r="I55" s="3">
        <v>1510.4</v>
      </c>
    </row>
    <row r="56" spans="1:9">
      <c r="A56" s="9" t="s">
        <v>116</v>
      </c>
      <c r="B56" s="1" t="s">
        <v>50</v>
      </c>
      <c r="C56" s="1" t="s">
        <v>8</v>
      </c>
      <c r="D56" s="1" t="s">
        <v>51</v>
      </c>
      <c r="E56" s="2">
        <v>0</v>
      </c>
      <c r="F56" s="3">
        <v>47336.93</v>
      </c>
      <c r="G56" s="2">
        <f t="shared" si="2"/>
        <v>-47336.93</v>
      </c>
      <c r="H56" s="2">
        <f>SUM(F50:F56)-SUM(E50:E56)</f>
        <v>304843.02</v>
      </c>
      <c r="I56" s="3">
        <v>47336.93</v>
      </c>
    </row>
    <row r="58" spans="1:9">
      <c r="A58" s="9" t="s">
        <v>6</v>
      </c>
      <c r="B58" s="1" t="s">
        <v>7</v>
      </c>
      <c r="C58" s="1" t="s">
        <v>8</v>
      </c>
      <c r="D58" s="1" t="s">
        <v>9</v>
      </c>
      <c r="E58" s="2">
        <v>0</v>
      </c>
      <c r="F58" s="3">
        <v>11000</v>
      </c>
      <c r="G58" s="2">
        <f t="shared" ref="G58:G68" si="3">E58-F58</f>
        <v>-11000</v>
      </c>
      <c r="I58" s="3">
        <v>11000.08</v>
      </c>
    </row>
    <row r="59" spans="1:9">
      <c r="A59" s="9" t="s">
        <v>16</v>
      </c>
      <c r="B59" s="1" t="s">
        <v>7</v>
      </c>
      <c r="C59" s="1" t="s">
        <v>8</v>
      </c>
      <c r="D59" s="1" t="s">
        <v>9</v>
      </c>
      <c r="E59" s="2">
        <v>0</v>
      </c>
      <c r="F59" s="3">
        <v>24850.06</v>
      </c>
      <c r="G59" s="2">
        <f t="shared" si="3"/>
        <v>-24850.06</v>
      </c>
      <c r="I59" s="3">
        <v>24850.06</v>
      </c>
    </row>
    <row r="60" spans="1:9">
      <c r="A60" s="9" t="s">
        <v>31</v>
      </c>
      <c r="B60" s="1" t="s">
        <v>7</v>
      </c>
      <c r="C60" s="1" t="s">
        <v>8</v>
      </c>
      <c r="D60" s="1" t="s">
        <v>9</v>
      </c>
      <c r="E60" s="2">
        <v>150000</v>
      </c>
      <c r="F60" s="3">
        <v>287515.96999999997</v>
      </c>
      <c r="G60" s="2">
        <f t="shared" si="3"/>
        <v>-137515.96999999997</v>
      </c>
      <c r="I60" s="3">
        <v>287515.96999999997</v>
      </c>
    </row>
    <row r="61" spans="1:9">
      <c r="A61" s="9" t="s">
        <v>48</v>
      </c>
      <c r="B61" s="1" t="s">
        <v>7</v>
      </c>
      <c r="C61" s="1" t="s">
        <v>8</v>
      </c>
      <c r="D61" s="1" t="s">
        <v>9</v>
      </c>
      <c r="E61" s="2">
        <v>19200</v>
      </c>
      <c r="F61" s="3">
        <v>23006.560000000001</v>
      </c>
      <c r="G61" s="2">
        <f t="shared" si="3"/>
        <v>-3806.5600000000013</v>
      </c>
      <c r="I61" s="3">
        <v>23006.560000000001</v>
      </c>
    </row>
    <row r="62" spans="1:9">
      <c r="A62" s="9" t="s">
        <v>60</v>
      </c>
      <c r="B62" s="1" t="s">
        <v>7</v>
      </c>
      <c r="C62" s="1" t="s">
        <v>8</v>
      </c>
      <c r="D62" s="1" t="s">
        <v>9</v>
      </c>
      <c r="E62" s="2">
        <v>0</v>
      </c>
      <c r="F62" s="3">
        <v>48500</v>
      </c>
      <c r="G62" s="2">
        <f t="shared" si="3"/>
        <v>-48500</v>
      </c>
      <c r="I62" s="3">
        <v>48500</v>
      </c>
    </row>
    <row r="63" spans="1:9">
      <c r="A63" s="9" t="s">
        <v>61</v>
      </c>
      <c r="B63" s="1" t="s">
        <v>7</v>
      </c>
      <c r="C63" s="1" t="s">
        <v>8</v>
      </c>
      <c r="D63" s="1" t="s">
        <v>9</v>
      </c>
      <c r="E63" s="2">
        <v>0</v>
      </c>
      <c r="F63" s="3">
        <v>24800</v>
      </c>
      <c r="G63" s="2">
        <f t="shared" si="3"/>
        <v>-24800</v>
      </c>
      <c r="I63" s="3">
        <v>24800</v>
      </c>
    </row>
    <row r="64" spans="1:9">
      <c r="A64" s="9" t="s">
        <v>83</v>
      </c>
      <c r="B64" s="1" t="s">
        <v>7</v>
      </c>
      <c r="C64" s="1" t="s">
        <v>8</v>
      </c>
      <c r="D64" s="1" t="s">
        <v>9</v>
      </c>
      <c r="E64" s="2">
        <v>0</v>
      </c>
      <c r="F64" s="3">
        <v>19348.84</v>
      </c>
      <c r="G64" s="2">
        <f t="shared" si="3"/>
        <v>-19348.84</v>
      </c>
      <c r="I64" s="3">
        <v>22622.560000000001</v>
      </c>
    </row>
    <row r="65" spans="1:9">
      <c r="A65" s="19" t="s">
        <v>151</v>
      </c>
      <c r="B65" s="1" t="s">
        <v>7</v>
      </c>
      <c r="C65" s="1" t="s">
        <v>8</v>
      </c>
      <c r="D65" s="1" t="s">
        <v>9</v>
      </c>
      <c r="F65" s="3">
        <v>8139</v>
      </c>
      <c r="G65" s="2">
        <f t="shared" si="3"/>
        <v>-8139</v>
      </c>
      <c r="I65" s="3">
        <v>6120</v>
      </c>
    </row>
    <row r="66" spans="1:9">
      <c r="A66" s="9" t="s">
        <v>100</v>
      </c>
      <c r="B66" s="1" t="s">
        <v>7</v>
      </c>
      <c r="C66" s="1" t="s">
        <v>8</v>
      </c>
      <c r="D66" s="1" t="s">
        <v>9</v>
      </c>
      <c r="E66" s="2">
        <v>0</v>
      </c>
      <c r="F66" s="3">
        <v>48</v>
      </c>
      <c r="G66" s="2">
        <f t="shared" si="3"/>
        <v>-48</v>
      </c>
      <c r="I66" s="3">
        <v>48</v>
      </c>
    </row>
    <row r="67" spans="1:9">
      <c r="A67" s="9" t="s">
        <v>115</v>
      </c>
      <c r="B67" s="1" t="s">
        <v>7</v>
      </c>
      <c r="C67" s="1" t="s">
        <v>8</v>
      </c>
      <c r="D67" s="1" t="s">
        <v>9</v>
      </c>
      <c r="E67" s="2">
        <v>0</v>
      </c>
      <c r="F67" s="3">
        <v>1146.04</v>
      </c>
      <c r="G67" s="2">
        <f t="shared" si="3"/>
        <v>-1146.04</v>
      </c>
      <c r="I67" s="3">
        <v>3296.79</v>
      </c>
    </row>
    <row r="68" spans="1:9">
      <c r="A68" s="9" t="s">
        <v>116</v>
      </c>
      <c r="B68" s="1" t="s">
        <v>7</v>
      </c>
      <c r="C68" s="1" t="s">
        <v>8</v>
      </c>
      <c r="D68" s="1" t="s">
        <v>9</v>
      </c>
      <c r="E68" s="2">
        <v>0</v>
      </c>
      <c r="F68" s="3">
        <v>13559.17</v>
      </c>
      <c r="G68" s="2">
        <f t="shared" si="3"/>
        <v>-13559.17</v>
      </c>
      <c r="H68" s="2">
        <f>SUM(F58:F68)-SUM(E58:E68)</f>
        <v>292713.63999999996</v>
      </c>
      <c r="I68" s="3">
        <v>13559.17</v>
      </c>
    </row>
    <row r="70" spans="1:9">
      <c r="A70" s="9" t="s">
        <v>31</v>
      </c>
      <c r="B70" s="1" t="s">
        <v>34</v>
      </c>
      <c r="C70" s="1" t="s">
        <v>8</v>
      </c>
      <c r="D70" s="1" t="s">
        <v>35</v>
      </c>
      <c r="E70" s="2">
        <v>0</v>
      </c>
      <c r="F70" s="2">
        <v>18.96</v>
      </c>
      <c r="G70" s="2">
        <f>E70-F70</f>
        <v>-18.96</v>
      </c>
      <c r="I70" s="2">
        <v>18.96</v>
      </c>
    </row>
    <row r="71" spans="1:9">
      <c r="A71" s="1" t="s">
        <v>83</v>
      </c>
      <c r="B71" s="1" t="s">
        <v>34</v>
      </c>
      <c r="C71" s="1" t="s">
        <v>8</v>
      </c>
      <c r="D71" s="1" t="s">
        <v>35</v>
      </c>
      <c r="F71" s="2">
        <v>839.01</v>
      </c>
      <c r="G71" s="2">
        <f>E71-F71</f>
        <v>-839.01</v>
      </c>
      <c r="I71" s="2">
        <v>1576</v>
      </c>
    </row>
    <row r="72" spans="1:9">
      <c r="A72" s="9" t="s">
        <v>116</v>
      </c>
      <c r="B72" s="1" t="s">
        <v>34</v>
      </c>
      <c r="C72" s="1" t="s">
        <v>8</v>
      </c>
      <c r="D72" s="1" t="s">
        <v>35</v>
      </c>
      <c r="E72" s="2">
        <v>0</v>
      </c>
      <c r="F72" s="2">
        <v>765.38</v>
      </c>
      <c r="G72" s="2">
        <f>E72-F72</f>
        <v>-765.38</v>
      </c>
      <c r="H72" s="2">
        <f>SUM(F70:F72)-SUM(E70:E72)</f>
        <v>1623.35</v>
      </c>
      <c r="I72" s="2">
        <v>765.38</v>
      </c>
    </row>
    <row r="74" spans="1:9">
      <c r="A74" s="9" t="s">
        <v>6</v>
      </c>
      <c r="B74" s="1" t="s">
        <v>10</v>
      </c>
      <c r="C74" s="1" t="s">
        <v>8</v>
      </c>
      <c r="D74" s="1" t="s">
        <v>11</v>
      </c>
      <c r="E74" s="2">
        <v>0</v>
      </c>
      <c r="F74" s="3">
        <v>647.9</v>
      </c>
      <c r="G74" s="2">
        <f t="shared" ref="G74:G87" si="4">E74-F74</f>
        <v>-647.9</v>
      </c>
      <c r="I74" s="3">
        <v>671.6</v>
      </c>
    </row>
    <row r="75" spans="1:9">
      <c r="A75" s="9" t="s">
        <v>16</v>
      </c>
      <c r="B75" s="1" t="s">
        <v>10</v>
      </c>
      <c r="C75" s="1" t="s">
        <v>8</v>
      </c>
      <c r="D75" s="1" t="s">
        <v>11</v>
      </c>
      <c r="E75" s="2">
        <v>0</v>
      </c>
      <c r="F75" s="3">
        <v>1023.05</v>
      </c>
      <c r="G75" s="2">
        <f t="shared" si="4"/>
        <v>-1023.05</v>
      </c>
      <c r="I75" s="3">
        <v>1023.05</v>
      </c>
    </row>
    <row r="76" spans="1:9">
      <c r="A76" s="9" t="s">
        <v>31</v>
      </c>
      <c r="B76" s="1" t="s">
        <v>10</v>
      </c>
      <c r="C76" s="1" t="s">
        <v>8</v>
      </c>
      <c r="D76" s="1" t="s">
        <v>11</v>
      </c>
      <c r="E76" s="2">
        <v>8835</v>
      </c>
      <c r="F76" s="3">
        <v>15335.94</v>
      </c>
      <c r="G76" s="2">
        <f t="shared" si="4"/>
        <v>-6500.9400000000005</v>
      </c>
      <c r="I76" s="3">
        <v>15335.94</v>
      </c>
    </row>
    <row r="77" spans="1:9">
      <c r="A77" s="9" t="s">
        <v>48</v>
      </c>
      <c r="B77" s="1" t="s">
        <v>10</v>
      </c>
      <c r="C77" s="1" t="s">
        <v>8</v>
      </c>
      <c r="D77" s="1" t="s">
        <v>11</v>
      </c>
      <c r="E77" s="2">
        <v>1114</v>
      </c>
      <c r="F77" s="3">
        <v>1424.08</v>
      </c>
      <c r="G77" s="2">
        <f t="shared" si="4"/>
        <v>-310.07999999999993</v>
      </c>
      <c r="I77" s="3">
        <v>1424.08</v>
      </c>
    </row>
    <row r="78" spans="1:9">
      <c r="A78" s="9" t="s">
        <v>49</v>
      </c>
      <c r="B78" s="1" t="s">
        <v>10</v>
      </c>
      <c r="C78" s="1" t="s">
        <v>8</v>
      </c>
      <c r="D78" s="1" t="s">
        <v>11</v>
      </c>
      <c r="E78" s="2">
        <v>0</v>
      </c>
      <c r="F78" s="3">
        <v>4241.7299999999996</v>
      </c>
      <c r="G78" s="2">
        <f t="shared" si="4"/>
        <v>-4241.7299999999996</v>
      </c>
      <c r="I78" s="3">
        <v>1767.93</v>
      </c>
    </row>
    <row r="79" spans="1:9">
      <c r="A79" s="9" t="s">
        <v>60</v>
      </c>
      <c r="B79" s="1" t="s">
        <v>10</v>
      </c>
      <c r="C79" s="1" t="s">
        <v>8</v>
      </c>
      <c r="D79" s="1" t="s">
        <v>11</v>
      </c>
      <c r="E79" s="2">
        <v>0</v>
      </c>
      <c r="F79" s="3">
        <v>6014</v>
      </c>
      <c r="G79" s="2">
        <f t="shared" si="4"/>
        <v>-6014</v>
      </c>
      <c r="I79" s="3">
        <v>6014</v>
      </c>
    </row>
    <row r="80" spans="1:9">
      <c r="A80" s="9" t="s">
        <v>61</v>
      </c>
      <c r="B80" s="1" t="s">
        <v>10</v>
      </c>
      <c r="C80" s="1" t="s">
        <v>8</v>
      </c>
      <c r="D80" s="1" t="s">
        <v>11</v>
      </c>
      <c r="E80" s="2">
        <v>0</v>
      </c>
      <c r="F80" s="3">
        <v>1417.76</v>
      </c>
      <c r="G80" s="2">
        <f t="shared" si="4"/>
        <v>-1417.76</v>
      </c>
      <c r="I80" s="3">
        <v>1417.76</v>
      </c>
    </row>
    <row r="81" spans="1:9">
      <c r="A81" s="1" t="s">
        <v>67</v>
      </c>
      <c r="B81" s="1" t="s">
        <v>10</v>
      </c>
      <c r="C81" s="1" t="s">
        <v>8</v>
      </c>
      <c r="D81" s="1" t="s">
        <v>11</v>
      </c>
      <c r="F81" s="3">
        <v>0</v>
      </c>
      <c r="G81" s="2">
        <f t="shared" si="4"/>
        <v>0</v>
      </c>
      <c r="I81" s="3">
        <v>2700.5</v>
      </c>
    </row>
    <row r="82" spans="1:9">
      <c r="A82" s="9" t="s">
        <v>83</v>
      </c>
      <c r="B82" s="1" t="s">
        <v>10</v>
      </c>
      <c r="C82" s="1" t="s">
        <v>8</v>
      </c>
      <c r="D82" s="1" t="s">
        <v>11</v>
      </c>
      <c r="E82" s="2">
        <v>0</v>
      </c>
      <c r="F82" s="3">
        <v>1257.98</v>
      </c>
      <c r="G82" s="2">
        <f t="shared" si="4"/>
        <v>-1257.98</v>
      </c>
      <c r="I82" s="3">
        <v>1504.74</v>
      </c>
    </row>
    <row r="83" spans="1:9">
      <c r="A83" s="9" t="s">
        <v>90</v>
      </c>
      <c r="B83" s="1" t="s">
        <v>10</v>
      </c>
      <c r="C83" s="1" t="s">
        <v>8</v>
      </c>
      <c r="D83" s="1" t="s">
        <v>11</v>
      </c>
      <c r="E83" s="2">
        <v>0</v>
      </c>
      <c r="F83" s="3">
        <v>4676.1000000000004</v>
      </c>
      <c r="G83" s="2">
        <f t="shared" si="4"/>
        <v>-4676.1000000000004</v>
      </c>
      <c r="I83" s="3">
        <v>4687.97</v>
      </c>
    </row>
    <row r="84" spans="1:9">
      <c r="A84" s="1" t="s">
        <v>151</v>
      </c>
      <c r="B84" s="1" t="s">
        <v>10</v>
      </c>
      <c r="C84" s="1" t="s">
        <v>8</v>
      </c>
      <c r="D84" s="1" t="s">
        <v>11</v>
      </c>
      <c r="F84" s="3">
        <v>479.39</v>
      </c>
      <c r="G84" s="2">
        <f t="shared" si="4"/>
        <v>-479.39</v>
      </c>
      <c r="I84" s="3">
        <v>325.7</v>
      </c>
    </row>
    <row r="85" spans="1:9">
      <c r="A85" s="9" t="s">
        <v>111</v>
      </c>
      <c r="B85" s="1" t="s">
        <v>10</v>
      </c>
      <c r="C85" s="1" t="s">
        <v>8</v>
      </c>
      <c r="D85" s="1" t="s">
        <v>11</v>
      </c>
      <c r="E85" s="2">
        <v>0</v>
      </c>
      <c r="F85" s="3">
        <v>93.65</v>
      </c>
      <c r="G85" s="2">
        <f t="shared" si="4"/>
        <v>-93.65</v>
      </c>
      <c r="I85" s="3">
        <v>93.65</v>
      </c>
    </row>
    <row r="86" spans="1:9">
      <c r="A86" s="9" t="s">
        <v>115</v>
      </c>
      <c r="B86" s="1" t="s">
        <v>10</v>
      </c>
      <c r="C86" s="1" t="s">
        <v>8</v>
      </c>
      <c r="D86" s="1" t="s">
        <v>11</v>
      </c>
      <c r="E86" s="2">
        <v>0</v>
      </c>
      <c r="F86" s="3">
        <v>70.28</v>
      </c>
      <c r="G86" s="2">
        <f t="shared" si="4"/>
        <v>-70.28</v>
      </c>
      <c r="I86" s="3">
        <v>202.99</v>
      </c>
    </row>
    <row r="87" spans="1:9">
      <c r="A87" s="9" t="s">
        <v>116</v>
      </c>
      <c r="B87" s="1" t="s">
        <v>10</v>
      </c>
      <c r="C87" s="1" t="s">
        <v>8</v>
      </c>
      <c r="D87" s="1" t="s">
        <v>11</v>
      </c>
      <c r="E87" s="2">
        <v>0</v>
      </c>
      <c r="F87" s="3">
        <v>919.02</v>
      </c>
      <c r="G87" s="2">
        <f t="shared" si="4"/>
        <v>-919.02</v>
      </c>
      <c r="H87" s="2">
        <f>SUM(F74:F87)-SUM(E74:E87)</f>
        <v>27651.879999999997</v>
      </c>
      <c r="I87" s="3">
        <v>919.02</v>
      </c>
    </row>
    <row r="89" spans="1:9">
      <c r="A89" s="9" t="s">
        <v>6</v>
      </c>
      <c r="B89" s="1" t="s">
        <v>12</v>
      </c>
      <c r="C89" s="1" t="s">
        <v>8</v>
      </c>
      <c r="D89" s="1" t="s">
        <v>13</v>
      </c>
      <c r="E89" s="2">
        <v>0</v>
      </c>
      <c r="F89" s="3">
        <v>151.53</v>
      </c>
      <c r="G89" s="2">
        <f t="shared" ref="G89:G119" si="5">E89-F89</f>
        <v>-151.53</v>
      </c>
      <c r="I89" s="3">
        <v>157.04</v>
      </c>
    </row>
    <row r="90" spans="1:9">
      <c r="A90" s="9" t="s">
        <v>16</v>
      </c>
      <c r="B90" s="1" t="s">
        <v>12</v>
      </c>
      <c r="C90" s="1" t="s">
        <v>8</v>
      </c>
      <c r="D90" s="1" t="s">
        <v>13</v>
      </c>
      <c r="E90" s="2">
        <v>0</v>
      </c>
      <c r="F90" s="3">
        <v>383.21</v>
      </c>
      <c r="G90" s="2">
        <f t="shared" si="5"/>
        <v>-383.21</v>
      </c>
      <c r="I90" s="3">
        <v>383.21</v>
      </c>
    </row>
    <row r="91" spans="1:9">
      <c r="A91" s="9" t="s">
        <v>31</v>
      </c>
      <c r="B91" s="1" t="s">
        <v>12</v>
      </c>
      <c r="C91" s="1" t="s">
        <v>8</v>
      </c>
      <c r="D91" s="1" t="s">
        <v>13</v>
      </c>
      <c r="E91" s="2">
        <v>6750</v>
      </c>
      <c r="F91" s="3">
        <v>14148.95</v>
      </c>
      <c r="G91" s="2">
        <f t="shared" si="5"/>
        <v>-7398.9500000000007</v>
      </c>
      <c r="I91" s="3">
        <v>14170.71</v>
      </c>
    </row>
    <row r="92" spans="1:9">
      <c r="A92" s="9" t="s">
        <v>48</v>
      </c>
      <c r="B92" s="1" t="s">
        <v>12</v>
      </c>
      <c r="C92" s="1" t="s">
        <v>8</v>
      </c>
      <c r="D92" s="1" t="s">
        <v>13</v>
      </c>
      <c r="E92" s="2">
        <v>582</v>
      </c>
      <c r="F92" s="3">
        <v>840.61</v>
      </c>
      <c r="G92" s="2">
        <f t="shared" si="5"/>
        <v>-258.61</v>
      </c>
      <c r="I92" s="3">
        <v>840.61</v>
      </c>
    </row>
    <row r="93" spans="1:9">
      <c r="A93" s="9" t="s">
        <v>49</v>
      </c>
      <c r="B93" s="1" t="s">
        <v>12</v>
      </c>
      <c r="C93" s="1" t="s">
        <v>8</v>
      </c>
      <c r="D93" s="1" t="s">
        <v>13</v>
      </c>
      <c r="E93" s="2">
        <v>0</v>
      </c>
      <c r="F93" s="3">
        <v>992.03</v>
      </c>
      <c r="G93" s="2">
        <f t="shared" si="5"/>
        <v>-992.03</v>
      </c>
      <c r="I93" s="3">
        <v>413.48</v>
      </c>
    </row>
    <row r="94" spans="1:9">
      <c r="A94" s="9" t="s">
        <v>60</v>
      </c>
      <c r="B94" s="1" t="s">
        <v>12</v>
      </c>
      <c r="C94" s="1" t="s">
        <v>8</v>
      </c>
      <c r="D94" s="1" t="s">
        <v>13</v>
      </c>
      <c r="E94" s="2">
        <v>0</v>
      </c>
      <c r="F94" s="3">
        <v>1406.5</v>
      </c>
      <c r="G94" s="2">
        <f t="shared" si="5"/>
        <v>-1406.5</v>
      </c>
      <c r="I94" s="3">
        <v>1406.5</v>
      </c>
    </row>
    <row r="95" spans="1:9">
      <c r="A95" s="9" t="s">
        <v>61</v>
      </c>
      <c r="B95" s="1" t="s">
        <v>12</v>
      </c>
      <c r="C95" s="1" t="s">
        <v>8</v>
      </c>
      <c r="D95" s="1" t="s">
        <v>13</v>
      </c>
      <c r="E95" s="2">
        <v>0</v>
      </c>
      <c r="F95" s="3">
        <v>774.43</v>
      </c>
      <c r="G95" s="2">
        <f t="shared" si="5"/>
        <v>-774.43</v>
      </c>
      <c r="I95" s="3">
        <v>774.43</v>
      </c>
    </row>
    <row r="96" spans="1:9">
      <c r="A96" s="9" t="s">
        <v>67</v>
      </c>
      <c r="B96" s="1" t="s">
        <v>12</v>
      </c>
      <c r="C96" s="1" t="s">
        <v>8</v>
      </c>
      <c r="D96" s="1" t="s">
        <v>13</v>
      </c>
      <c r="E96" s="2">
        <v>313</v>
      </c>
      <c r="F96" s="3">
        <v>333.59</v>
      </c>
      <c r="G96" s="2">
        <f t="shared" si="5"/>
        <v>-20.589999999999975</v>
      </c>
      <c r="I96" s="3">
        <v>860.68</v>
      </c>
    </row>
    <row r="97" spans="1:9">
      <c r="A97" s="9" t="s">
        <v>79</v>
      </c>
      <c r="B97" s="1" t="s">
        <v>12</v>
      </c>
      <c r="C97" s="1" t="s">
        <v>8</v>
      </c>
      <c r="D97" s="1" t="s">
        <v>13</v>
      </c>
      <c r="E97" s="2">
        <v>0</v>
      </c>
      <c r="F97" s="3">
        <v>42.04</v>
      </c>
      <c r="G97" s="2">
        <f t="shared" si="5"/>
        <v>-42.04</v>
      </c>
      <c r="I97" s="3">
        <v>42.04</v>
      </c>
    </row>
    <row r="98" spans="1:9">
      <c r="A98" s="9" t="s">
        <v>83</v>
      </c>
      <c r="B98" s="1" t="s">
        <v>12</v>
      </c>
      <c r="C98" s="1" t="s">
        <v>8</v>
      </c>
      <c r="D98" s="1" t="s">
        <v>13</v>
      </c>
      <c r="E98" s="2">
        <v>0</v>
      </c>
      <c r="F98" s="3">
        <v>2060.83</v>
      </c>
      <c r="G98" s="2">
        <f t="shared" si="5"/>
        <v>-2060.83</v>
      </c>
      <c r="I98" s="3">
        <v>1996.98</v>
      </c>
    </row>
    <row r="99" spans="1:9">
      <c r="A99" s="9" t="s">
        <v>90</v>
      </c>
      <c r="B99" s="1" t="s">
        <v>12</v>
      </c>
      <c r="C99" s="1" t="s">
        <v>8</v>
      </c>
      <c r="D99" s="1" t="s">
        <v>13</v>
      </c>
      <c r="E99" s="2">
        <v>0</v>
      </c>
      <c r="F99" s="3">
        <v>1093.55</v>
      </c>
      <c r="G99" s="2">
        <f t="shared" si="5"/>
        <v>-1093.55</v>
      </c>
      <c r="I99" s="3">
        <v>1096.3399999999999</v>
      </c>
    </row>
    <row r="100" spans="1:9">
      <c r="A100" s="1" t="s">
        <v>151</v>
      </c>
      <c r="B100" s="1" t="s">
        <v>12</v>
      </c>
      <c r="C100" s="1" t="s">
        <v>8</v>
      </c>
      <c r="D100" s="1" t="s">
        <v>13</v>
      </c>
      <c r="F100" s="3">
        <v>268.95999999999998</v>
      </c>
      <c r="G100" s="2">
        <f t="shared" si="5"/>
        <v>-268.95999999999998</v>
      </c>
      <c r="I100" s="3">
        <v>309.16000000000003</v>
      </c>
    </row>
    <row r="101" spans="1:9">
      <c r="A101" s="9" t="s">
        <v>91</v>
      </c>
      <c r="B101" s="1" t="s">
        <v>12</v>
      </c>
      <c r="C101" s="1" t="s">
        <v>8</v>
      </c>
      <c r="D101" s="1" t="s">
        <v>13</v>
      </c>
      <c r="E101" s="2">
        <v>0</v>
      </c>
      <c r="F101" s="3">
        <v>844.13</v>
      </c>
      <c r="G101" s="2">
        <f t="shared" si="5"/>
        <v>-844.13</v>
      </c>
      <c r="I101" s="3">
        <v>844.13</v>
      </c>
    </row>
    <row r="102" spans="1:9">
      <c r="A102" s="9" t="s">
        <v>96</v>
      </c>
      <c r="B102" s="1" t="s">
        <v>12</v>
      </c>
      <c r="C102" s="1" t="s">
        <v>8</v>
      </c>
      <c r="D102" s="1" t="s">
        <v>13</v>
      </c>
      <c r="E102" s="2">
        <v>769</v>
      </c>
      <c r="F102" s="3">
        <v>392.38</v>
      </c>
      <c r="G102" s="2">
        <f t="shared" si="5"/>
        <v>376.62</v>
      </c>
      <c r="I102" s="3">
        <v>392.38</v>
      </c>
    </row>
    <row r="103" spans="1:9">
      <c r="A103" s="9" t="s">
        <v>99</v>
      </c>
      <c r="B103" s="1" t="s">
        <v>12</v>
      </c>
      <c r="C103" s="1" t="s">
        <v>8</v>
      </c>
      <c r="D103" s="1" t="s">
        <v>13</v>
      </c>
      <c r="E103" s="2">
        <v>0</v>
      </c>
      <c r="F103" s="3">
        <v>1069.9000000000001</v>
      </c>
      <c r="G103" s="2">
        <f t="shared" si="5"/>
        <v>-1069.9000000000001</v>
      </c>
      <c r="I103" s="3">
        <v>1062.1500000000001</v>
      </c>
    </row>
    <row r="104" spans="1:9">
      <c r="A104" s="9" t="s">
        <v>100</v>
      </c>
      <c r="B104" s="1" t="s">
        <v>12</v>
      </c>
      <c r="C104" s="1" t="s">
        <v>8</v>
      </c>
      <c r="D104" s="1" t="s">
        <v>13</v>
      </c>
      <c r="E104" s="2">
        <v>0</v>
      </c>
      <c r="F104" s="3">
        <v>767.8</v>
      </c>
      <c r="G104" s="2">
        <f t="shared" si="5"/>
        <v>-767.8</v>
      </c>
      <c r="I104" s="3">
        <v>767.8</v>
      </c>
    </row>
    <row r="105" spans="1:9">
      <c r="A105" s="9" t="s">
        <v>103</v>
      </c>
      <c r="B105" s="1" t="s">
        <v>12</v>
      </c>
      <c r="C105" s="1" t="s">
        <v>8</v>
      </c>
      <c r="D105" s="1" t="s">
        <v>13</v>
      </c>
      <c r="E105" s="2">
        <v>0</v>
      </c>
      <c r="F105" s="3">
        <v>778.8</v>
      </c>
      <c r="G105" s="2">
        <f t="shared" si="5"/>
        <v>-778.8</v>
      </c>
      <c r="I105" s="3">
        <v>778.8</v>
      </c>
    </row>
    <row r="106" spans="1:9">
      <c r="A106" s="9" t="s">
        <v>106</v>
      </c>
      <c r="B106" s="1" t="s">
        <v>12</v>
      </c>
      <c r="C106" s="1" t="s">
        <v>8</v>
      </c>
      <c r="D106" s="1" t="s">
        <v>13</v>
      </c>
      <c r="E106" s="2">
        <v>0</v>
      </c>
      <c r="F106" s="3">
        <v>169.85</v>
      </c>
      <c r="G106" s="2">
        <f t="shared" si="5"/>
        <v>-169.85</v>
      </c>
      <c r="I106" s="3">
        <v>158.97</v>
      </c>
    </row>
    <row r="107" spans="1:9">
      <c r="A107" s="9" t="s">
        <v>107</v>
      </c>
      <c r="B107" s="1" t="s">
        <v>12</v>
      </c>
      <c r="C107" s="1" t="s">
        <v>8</v>
      </c>
      <c r="D107" s="1" t="s">
        <v>13</v>
      </c>
      <c r="E107" s="2">
        <v>0</v>
      </c>
      <c r="F107" s="3">
        <v>1810.64</v>
      </c>
      <c r="G107" s="2">
        <f t="shared" si="5"/>
        <v>-1810.64</v>
      </c>
      <c r="I107" s="3">
        <v>1865.94</v>
      </c>
    </row>
    <row r="108" spans="1:9">
      <c r="A108" s="9" t="s">
        <v>108</v>
      </c>
      <c r="B108" s="1" t="s">
        <v>12</v>
      </c>
      <c r="C108" s="1" t="s">
        <v>8</v>
      </c>
      <c r="D108" s="1" t="s">
        <v>13</v>
      </c>
      <c r="E108" s="2">
        <v>0</v>
      </c>
      <c r="F108" s="3">
        <v>815.75</v>
      </c>
      <c r="G108" s="2">
        <f t="shared" si="5"/>
        <v>-815.75</v>
      </c>
      <c r="I108" s="3">
        <v>919</v>
      </c>
    </row>
    <row r="109" spans="1:9">
      <c r="A109" s="9" t="s">
        <v>111</v>
      </c>
      <c r="B109" s="1" t="s">
        <v>12</v>
      </c>
      <c r="C109" s="1" t="s">
        <v>8</v>
      </c>
      <c r="D109" s="1" t="s">
        <v>13</v>
      </c>
      <c r="E109" s="2">
        <v>1498</v>
      </c>
      <c r="F109" s="3">
        <v>1311.52</v>
      </c>
      <c r="G109" s="2">
        <f t="shared" si="5"/>
        <v>186.48000000000002</v>
      </c>
      <c r="I109" s="3">
        <v>1311.52</v>
      </c>
    </row>
    <row r="110" spans="1:9">
      <c r="A110" s="9" t="s">
        <v>112</v>
      </c>
      <c r="B110" s="1" t="s">
        <v>12</v>
      </c>
      <c r="C110" s="1" t="s">
        <v>8</v>
      </c>
      <c r="D110" s="1" t="s">
        <v>13</v>
      </c>
      <c r="E110" s="2">
        <v>0</v>
      </c>
      <c r="F110" s="3">
        <v>860.5</v>
      </c>
      <c r="G110" s="2">
        <f t="shared" si="5"/>
        <v>-860.5</v>
      </c>
      <c r="I110" s="3">
        <v>870.66</v>
      </c>
    </row>
    <row r="111" spans="1:9">
      <c r="A111" s="9" t="s">
        <v>115</v>
      </c>
      <c r="B111" s="1" t="s">
        <v>12</v>
      </c>
      <c r="C111" s="1" t="s">
        <v>8</v>
      </c>
      <c r="D111" s="1" t="s">
        <v>13</v>
      </c>
      <c r="E111" s="2">
        <v>0</v>
      </c>
      <c r="F111" s="3">
        <v>258.39999999999998</v>
      </c>
      <c r="G111" s="2">
        <f t="shared" si="5"/>
        <v>-258.39999999999998</v>
      </c>
      <c r="I111" s="3">
        <v>217.74</v>
      </c>
    </row>
    <row r="112" spans="1:9">
      <c r="A112" s="9" t="s">
        <v>116</v>
      </c>
      <c r="B112" s="1" t="s">
        <v>12</v>
      </c>
      <c r="C112" s="1" t="s">
        <v>8</v>
      </c>
      <c r="D112" s="1" t="s">
        <v>13</v>
      </c>
      <c r="E112" s="2">
        <v>0</v>
      </c>
      <c r="F112" s="3">
        <v>814.14</v>
      </c>
      <c r="G112" s="2">
        <f t="shared" si="5"/>
        <v>-814.14</v>
      </c>
      <c r="I112" s="3">
        <v>814.14</v>
      </c>
    </row>
    <row r="113" spans="1:9">
      <c r="A113" s="9" t="s">
        <v>119</v>
      </c>
      <c r="B113" s="1" t="s">
        <v>12</v>
      </c>
      <c r="C113" s="1" t="s">
        <v>8</v>
      </c>
      <c r="D113" s="1" t="s">
        <v>13</v>
      </c>
      <c r="E113" s="2">
        <v>0</v>
      </c>
      <c r="F113" s="3">
        <v>988.14</v>
      </c>
      <c r="G113" s="2">
        <f t="shared" si="5"/>
        <v>-988.14</v>
      </c>
      <c r="I113" s="3">
        <v>720.86</v>
      </c>
    </row>
    <row r="114" spans="1:9">
      <c r="A114" s="9" t="s">
        <v>122</v>
      </c>
      <c r="B114" s="1" t="s">
        <v>12</v>
      </c>
      <c r="C114" s="1" t="s">
        <v>8</v>
      </c>
      <c r="D114" s="1" t="s">
        <v>13</v>
      </c>
      <c r="E114" s="2">
        <v>0</v>
      </c>
      <c r="F114" s="3">
        <v>543.79999999999995</v>
      </c>
      <c r="G114" s="2">
        <f t="shared" si="5"/>
        <v>-543.79999999999995</v>
      </c>
      <c r="I114" s="3">
        <v>543.79999999999995</v>
      </c>
    </row>
    <row r="115" spans="1:9">
      <c r="A115" s="9" t="s">
        <v>123</v>
      </c>
      <c r="B115" s="1" t="s">
        <v>12</v>
      </c>
      <c r="C115" s="1" t="s">
        <v>8</v>
      </c>
      <c r="D115" s="1" t="s">
        <v>13</v>
      </c>
      <c r="E115" s="2">
        <v>0</v>
      </c>
      <c r="F115" s="3">
        <v>1952.78</v>
      </c>
      <c r="G115" s="2">
        <f t="shared" si="5"/>
        <v>-1952.78</v>
      </c>
      <c r="I115" s="3">
        <v>1997</v>
      </c>
    </row>
    <row r="116" spans="1:9">
      <c r="A116" s="9" t="s">
        <v>124</v>
      </c>
      <c r="B116" s="1" t="s">
        <v>12</v>
      </c>
      <c r="C116" s="1" t="s">
        <v>8</v>
      </c>
      <c r="D116" s="1" t="s">
        <v>13</v>
      </c>
      <c r="E116" s="2">
        <v>0</v>
      </c>
      <c r="F116" s="3">
        <v>888.28</v>
      </c>
      <c r="G116" s="2">
        <f t="shared" si="5"/>
        <v>-888.28</v>
      </c>
      <c r="I116" s="3">
        <v>934.92</v>
      </c>
    </row>
    <row r="117" spans="1:9">
      <c r="A117" s="9" t="s">
        <v>127</v>
      </c>
      <c r="B117" s="1" t="s">
        <v>12</v>
      </c>
      <c r="C117" s="1" t="s">
        <v>8</v>
      </c>
      <c r="D117" s="1" t="s">
        <v>13</v>
      </c>
      <c r="E117" s="2">
        <v>0</v>
      </c>
      <c r="F117" s="3">
        <v>102.12</v>
      </c>
      <c r="G117" s="2">
        <f t="shared" si="5"/>
        <v>-102.12</v>
      </c>
      <c r="I117" s="3">
        <v>102.12</v>
      </c>
    </row>
    <row r="118" spans="1:9">
      <c r="A118" s="9" t="s">
        <v>130</v>
      </c>
      <c r="B118" s="1" t="s">
        <v>12</v>
      </c>
      <c r="C118" s="1" t="s">
        <v>8</v>
      </c>
      <c r="D118" s="1" t="s">
        <v>13</v>
      </c>
      <c r="E118" s="2">
        <v>0</v>
      </c>
      <c r="F118" s="3">
        <v>1201.32</v>
      </c>
      <c r="G118" s="2">
        <f t="shared" si="5"/>
        <v>-1201.32</v>
      </c>
      <c r="I118" s="3">
        <v>1263.3900000000001</v>
      </c>
    </row>
    <row r="119" spans="1:9">
      <c r="A119" s="9" t="s">
        <v>131</v>
      </c>
      <c r="B119" s="1" t="s">
        <v>12</v>
      </c>
      <c r="C119" s="1" t="s">
        <v>8</v>
      </c>
      <c r="D119" s="1" t="s">
        <v>13</v>
      </c>
      <c r="E119" s="2">
        <v>0</v>
      </c>
      <c r="F119" s="3">
        <v>871.41</v>
      </c>
      <c r="G119" s="2">
        <f t="shared" si="5"/>
        <v>-871.41</v>
      </c>
      <c r="H119" s="2">
        <f>SUM(F89:F119)-SUM(E89:E119)</f>
        <v>29025.890000000007</v>
      </c>
      <c r="I119" s="3">
        <v>862.53</v>
      </c>
    </row>
    <row r="121" spans="1:9">
      <c r="A121" s="9" t="s">
        <v>16</v>
      </c>
      <c r="B121" s="1" t="s">
        <v>19</v>
      </c>
      <c r="C121" s="1" t="s">
        <v>8</v>
      </c>
      <c r="D121" s="1" t="s">
        <v>20</v>
      </c>
      <c r="E121" s="2">
        <v>0</v>
      </c>
      <c r="F121" s="3">
        <v>1621.31</v>
      </c>
      <c r="G121" s="2">
        <f t="shared" ref="G121:G147" si="6">E121-F121</f>
        <v>-1621.31</v>
      </c>
      <c r="I121" s="3">
        <v>1621.31</v>
      </c>
    </row>
    <row r="122" spans="1:9">
      <c r="A122" s="9" t="s">
        <v>31</v>
      </c>
      <c r="B122" s="1" t="s">
        <v>19</v>
      </c>
      <c r="C122" s="1" t="s">
        <v>8</v>
      </c>
      <c r="D122" s="1" t="s">
        <v>20</v>
      </c>
      <c r="E122" s="2">
        <v>57702</v>
      </c>
      <c r="F122" s="3">
        <v>106499.18</v>
      </c>
      <c r="G122" s="2">
        <f t="shared" si="6"/>
        <v>-48797.179999999993</v>
      </c>
      <c r="I122" s="3">
        <v>106740.76</v>
      </c>
    </row>
    <row r="123" spans="1:9">
      <c r="A123" s="9" t="s">
        <v>48</v>
      </c>
      <c r="B123" s="1" t="s">
        <v>19</v>
      </c>
      <c r="C123" s="1" t="s">
        <v>8</v>
      </c>
      <c r="D123" s="1" t="s">
        <v>20</v>
      </c>
      <c r="E123" s="2">
        <v>4179</v>
      </c>
      <c r="F123" s="3">
        <v>5844.02</v>
      </c>
      <c r="G123" s="2">
        <f t="shared" si="6"/>
        <v>-1665.0200000000004</v>
      </c>
      <c r="I123" s="3">
        <v>5844.02</v>
      </c>
    </row>
    <row r="124" spans="1:9">
      <c r="A124" s="9" t="s">
        <v>61</v>
      </c>
      <c r="B124" s="1" t="s">
        <v>19</v>
      </c>
      <c r="C124" s="1" t="s">
        <v>8</v>
      </c>
      <c r="D124" s="1" t="s">
        <v>20</v>
      </c>
      <c r="E124" s="2">
        <v>0</v>
      </c>
      <c r="F124" s="3">
        <v>4697.8100000000004</v>
      </c>
      <c r="G124" s="2">
        <f t="shared" si="6"/>
        <v>-4697.8100000000004</v>
      </c>
      <c r="I124" s="3">
        <v>4697.8100000000004</v>
      </c>
    </row>
    <row r="125" spans="1:9">
      <c r="A125" s="9" t="s">
        <v>67</v>
      </c>
      <c r="B125" s="1" t="s">
        <v>19</v>
      </c>
      <c r="C125" s="1" t="s">
        <v>8</v>
      </c>
      <c r="D125" s="1" t="s">
        <v>20</v>
      </c>
      <c r="E125" s="2">
        <v>3854</v>
      </c>
      <c r="F125" s="3">
        <v>4107.6499999999996</v>
      </c>
      <c r="G125" s="2">
        <f t="shared" si="6"/>
        <v>-253.64999999999964</v>
      </c>
      <c r="I125" s="3">
        <v>2615.5700000000002</v>
      </c>
    </row>
    <row r="126" spans="1:9">
      <c r="A126" s="9" t="s">
        <v>79</v>
      </c>
      <c r="B126" s="1" t="s">
        <v>19</v>
      </c>
      <c r="C126" s="1" t="s">
        <v>8</v>
      </c>
      <c r="D126" s="1" t="s">
        <v>20</v>
      </c>
      <c r="E126" s="2">
        <v>0</v>
      </c>
      <c r="F126" s="3">
        <v>468.62</v>
      </c>
      <c r="G126" s="2">
        <f t="shared" si="6"/>
        <v>-468.62</v>
      </c>
      <c r="I126" s="3">
        <v>468.62</v>
      </c>
    </row>
    <row r="127" spans="1:9">
      <c r="A127" s="9" t="s">
        <v>83</v>
      </c>
      <c r="B127" s="1" t="s">
        <v>19</v>
      </c>
      <c r="C127" s="1" t="s">
        <v>8</v>
      </c>
      <c r="D127" s="1" t="s">
        <v>20</v>
      </c>
      <c r="E127" s="2">
        <v>0</v>
      </c>
      <c r="F127" s="3">
        <v>23968.639999999999</v>
      </c>
      <c r="G127" s="2">
        <f t="shared" si="6"/>
        <v>-23968.639999999999</v>
      </c>
      <c r="I127" s="3">
        <v>19097.599999999999</v>
      </c>
    </row>
    <row r="128" spans="1:9">
      <c r="A128" s="1" t="s">
        <v>151</v>
      </c>
      <c r="B128" s="1" t="s">
        <v>19</v>
      </c>
      <c r="C128" s="1" t="s">
        <v>8</v>
      </c>
      <c r="D128" s="1" t="s">
        <v>20</v>
      </c>
      <c r="F128" s="3">
        <v>1932.6</v>
      </c>
      <c r="G128" s="2">
        <f t="shared" si="6"/>
        <v>-1932.6</v>
      </c>
      <c r="I128" s="3">
        <v>2576.79</v>
      </c>
    </row>
    <row r="129" spans="1:9">
      <c r="A129" s="9" t="s">
        <v>91</v>
      </c>
      <c r="B129" s="1" t="s">
        <v>19</v>
      </c>
      <c r="C129" s="1" t="s">
        <v>8</v>
      </c>
      <c r="D129" s="1" t="s">
        <v>20</v>
      </c>
      <c r="E129" s="2">
        <v>0</v>
      </c>
      <c r="F129" s="3">
        <v>9472.69</v>
      </c>
      <c r="G129" s="2">
        <f t="shared" si="6"/>
        <v>-9472.69</v>
      </c>
      <c r="I129" s="3">
        <v>9472.69</v>
      </c>
    </row>
    <row r="130" spans="1:9">
      <c r="A130" s="9" t="s">
        <v>96</v>
      </c>
      <c r="B130" s="1" t="s">
        <v>19</v>
      </c>
      <c r="C130" s="1" t="s">
        <v>8</v>
      </c>
      <c r="D130" s="1" t="s">
        <v>20</v>
      </c>
      <c r="E130" s="2">
        <v>9476</v>
      </c>
      <c r="F130" s="3">
        <v>4524.3999999999996</v>
      </c>
      <c r="G130" s="2">
        <f t="shared" si="6"/>
        <v>4951.6000000000004</v>
      </c>
      <c r="I130" s="3">
        <v>4524.3999999999996</v>
      </c>
    </row>
    <row r="131" spans="1:9">
      <c r="A131" s="9" t="s">
        <v>99</v>
      </c>
      <c r="B131" s="1" t="s">
        <v>19</v>
      </c>
      <c r="C131" s="1" t="s">
        <v>8</v>
      </c>
      <c r="D131" s="1" t="s">
        <v>20</v>
      </c>
      <c r="E131" s="2">
        <v>0</v>
      </c>
      <c r="F131" s="3">
        <v>13273.11</v>
      </c>
      <c r="G131" s="2">
        <f t="shared" si="6"/>
        <v>-13273.11</v>
      </c>
      <c r="I131" s="3">
        <v>13696.92</v>
      </c>
    </row>
    <row r="132" spans="1:9">
      <c r="A132" s="9" t="s">
        <v>100</v>
      </c>
      <c r="B132" s="1" t="s">
        <v>19</v>
      </c>
      <c r="C132" s="1" t="s">
        <v>8</v>
      </c>
      <c r="D132" s="1" t="s">
        <v>20</v>
      </c>
      <c r="E132" s="2">
        <v>0</v>
      </c>
      <c r="F132" s="3">
        <v>8700.52</v>
      </c>
      <c r="G132" s="2">
        <f t="shared" si="6"/>
        <v>-8700.52</v>
      </c>
      <c r="I132" s="3">
        <v>8700.52</v>
      </c>
    </row>
    <row r="133" spans="1:9">
      <c r="A133" s="9" t="s">
        <v>103</v>
      </c>
      <c r="B133" s="1" t="s">
        <v>19</v>
      </c>
      <c r="C133" s="1" t="s">
        <v>8</v>
      </c>
      <c r="D133" s="1" t="s">
        <v>20</v>
      </c>
      <c r="E133" s="2">
        <v>0</v>
      </c>
      <c r="F133" s="3">
        <v>9341.86</v>
      </c>
      <c r="G133" s="2">
        <f t="shared" si="6"/>
        <v>-9341.86</v>
      </c>
      <c r="I133" s="3">
        <v>9341.86</v>
      </c>
    </row>
    <row r="134" spans="1:9">
      <c r="A134" s="9" t="s">
        <v>106</v>
      </c>
      <c r="B134" s="1" t="s">
        <v>19</v>
      </c>
      <c r="C134" s="1" t="s">
        <v>8</v>
      </c>
      <c r="D134" s="1" t="s">
        <v>20</v>
      </c>
      <c r="E134" s="2">
        <v>0</v>
      </c>
      <c r="F134" s="3">
        <v>1896.5</v>
      </c>
      <c r="G134" s="2">
        <f t="shared" si="6"/>
        <v>-1896.5</v>
      </c>
      <c r="I134" s="3">
        <v>1775.71</v>
      </c>
    </row>
    <row r="135" spans="1:9">
      <c r="A135" s="9" t="s">
        <v>107</v>
      </c>
      <c r="B135" s="1" t="s">
        <v>19</v>
      </c>
      <c r="C135" s="1" t="s">
        <v>8</v>
      </c>
      <c r="D135" s="1" t="s">
        <v>20</v>
      </c>
      <c r="E135" s="2">
        <v>0</v>
      </c>
      <c r="F135" s="3">
        <v>21367.58</v>
      </c>
      <c r="G135" s="2">
        <f t="shared" si="6"/>
        <v>-21367.58</v>
      </c>
      <c r="I135" s="3">
        <v>21367.7</v>
      </c>
    </row>
    <row r="136" spans="1:9">
      <c r="A136" s="9" t="s">
        <v>108</v>
      </c>
      <c r="B136" s="1" t="s">
        <v>19</v>
      </c>
      <c r="C136" s="1" t="s">
        <v>8</v>
      </c>
      <c r="D136" s="1" t="s">
        <v>20</v>
      </c>
      <c r="E136" s="2">
        <v>0</v>
      </c>
      <c r="F136" s="3">
        <v>10050.969999999999</v>
      </c>
      <c r="G136" s="2">
        <f t="shared" si="6"/>
        <v>-10050.969999999999</v>
      </c>
      <c r="I136" s="3">
        <v>10840.54</v>
      </c>
    </row>
    <row r="137" spans="1:9">
      <c r="A137" s="9" t="s">
        <v>111</v>
      </c>
      <c r="B137" s="1" t="s">
        <v>19</v>
      </c>
      <c r="C137" s="1" t="s">
        <v>8</v>
      </c>
      <c r="D137" s="1" t="s">
        <v>20</v>
      </c>
      <c r="E137" s="2">
        <v>18457</v>
      </c>
      <c r="F137" s="3">
        <v>14803.2</v>
      </c>
      <c r="G137" s="2">
        <f t="shared" si="6"/>
        <v>3653.7999999999993</v>
      </c>
      <c r="I137" s="3">
        <v>14803.2</v>
      </c>
    </row>
    <row r="138" spans="1:9">
      <c r="A138" s="9" t="s">
        <v>112</v>
      </c>
      <c r="B138" s="1" t="s">
        <v>19</v>
      </c>
      <c r="C138" s="1" t="s">
        <v>8</v>
      </c>
      <c r="D138" s="1" t="s">
        <v>20</v>
      </c>
      <c r="E138" s="2">
        <v>0</v>
      </c>
      <c r="F138" s="3">
        <v>10602.4</v>
      </c>
      <c r="G138" s="2">
        <f t="shared" si="6"/>
        <v>-10602.4</v>
      </c>
      <c r="I138" s="3">
        <v>9671.17</v>
      </c>
    </row>
    <row r="139" spans="1:9">
      <c r="A139" s="9" t="s">
        <v>115</v>
      </c>
      <c r="B139" s="1" t="s">
        <v>19</v>
      </c>
      <c r="C139" s="1" t="s">
        <v>8</v>
      </c>
      <c r="D139" s="1" t="s">
        <v>20</v>
      </c>
      <c r="E139" s="2">
        <v>0</v>
      </c>
      <c r="F139" s="3">
        <v>1855.7</v>
      </c>
      <c r="G139" s="2">
        <f t="shared" si="6"/>
        <v>-1855.7</v>
      </c>
      <c r="I139" s="3">
        <v>2114.14</v>
      </c>
    </row>
    <row r="140" spans="1:9">
      <c r="A140" s="9" t="s">
        <v>116</v>
      </c>
      <c r="B140" s="1" t="s">
        <v>19</v>
      </c>
      <c r="C140" s="1" t="s">
        <v>8</v>
      </c>
      <c r="D140" s="1" t="s">
        <v>20</v>
      </c>
      <c r="E140" s="2">
        <v>0</v>
      </c>
      <c r="F140" s="3">
        <v>7300.97</v>
      </c>
      <c r="G140" s="2">
        <f t="shared" si="6"/>
        <v>-7300.97</v>
      </c>
      <c r="I140" s="3">
        <v>7300.97</v>
      </c>
    </row>
    <row r="141" spans="1:9">
      <c r="A141" s="9" t="s">
        <v>119</v>
      </c>
      <c r="B141" s="1" t="s">
        <v>19</v>
      </c>
      <c r="C141" s="1" t="s">
        <v>8</v>
      </c>
      <c r="D141" s="1" t="s">
        <v>20</v>
      </c>
      <c r="E141" s="2">
        <v>0</v>
      </c>
      <c r="F141" s="3">
        <v>12175.06</v>
      </c>
      <c r="G141" s="2">
        <f t="shared" si="6"/>
        <v>-12175.06</v>
      </c>
      <c r="I141" s="3">
        <v>8967.1200000000008</v>
      </c>
    </row>
    <row r="142" spans="1:9">
      <c r="A142" s="9" t="s">
        <v>122</v>
      </c>
      <c r="B142" s="1" t="s">
        <v>19</v>
      </c>
      <c r="C142" s="1" t="s">
        <v>8</v>
      </c>
      <c r="D142" s="1" t="s">
        <v>20</v>
      </c>
      <c r="E142" s="2">
        <v>0</v>
      </c>
      <c r="F142" s="3">
        <v>6218.04</v>
      </c>
      <c r="G142" s="2">
        <f t="shared" si="6"/>
        <v>-6218.04</v>
      </c>
      <c r="I142" s="3">
        <v>6218.04</v>
      </c>
    </row>
    <row r="143" spans="1:9">
      <c r="A143" s="9" t="s">
        <v>123</v>
      </c>
      <c r="B143" s="1" t="s">
        <v>19</v>
      </c>
      <c r="C143" s="1" t="s">
        <v>8</v>
      </c>
      <c r="D143" s="1" t="s">
        <v>20</v>
      </c>
      <c r="E143" s="2">
        <v>0</v>
      </c>
      <c r="F143" s="3">
        <v>23767.27</v>
      </c>
      <c r="G143" s="2">
        <f t="shared" si="6"/>
        <v>-23767.27</v>
      </c>
      <c r="I143" s="3">
        <v>24523.17</v>
      </c>
    </row>
    <row r="144" spans="1:9">
      <c r="A144" s="9" t="s">
        <v>124</v>
      </c>
      <c r="B144" s="1" t="s">
        <v>19</v>
      </c>
      <c r="C144" s="1" t="s">
        <v>8</v>
      </c>
      <c r="D144" s="1" t="s">
        <v>20</v>
      </c>
      <c r="E144" s="2">
        <v>0</v>
      </c>
      <c r="F144" s="3">
        <v>10602.4</v>
      </c>
      <c r="G144" s="2">
        <f t="shared" si="6"/>
        <v>-10602.4</v>
      </c>
      <c r="I144" s="3">
        <v>10944.72</v>
      </c>
    </row>
    <row r="145" spans="1:9">
      <c r="A145" s="9" t="s">
        <v>127</v>
      </c>
      <c r="B145" s="1" t="s">
        <v>19</v>
      </c>
      <c r="C145" s="1" t="s">
        <v>8</v>
      </c>
      <c r="D145" s="1" t="s">
        <v>20</v>
      </c>
      <c r="E145" s="2">
        <v>0</v>
      </c>
      <c r="F145" s="3">
        <v>1159.29</v>
      </c>
      <c r="G145" s="2">
        <f t="shared" si="6"/>
        <v>-1159.29</v>
      </c>
      <c r="I145" s="3">
        <v>1159.29</v>
      </c>
    </row>
    <row r="146" spans="1:9">
      <c r="A146" s="9" t="s">
        <v>130</v>
      </c>
      <c r="B146" s="1" t="s">
        <v>19</v>
      </c>
      <c r="C146" s="1" t="s">
        <v>8</v>
      </c>
      <c r="D146" s="1" t="s">
        <v>20</v>
      </c>
      <c r="E146" s="2">
        <v>0</v>
      </c>
      <c r="F146" s="3">
        <v>14982.58</v>
      </c>
      <c r="G146" s="2">
        <f t="shared" si="6"/>
        <v>-14982.58</v>
      </c>
      <c r="I146" s="3">
        <v>14982.51</v>
      </c>
    </row>
    <row r="147" spans="1:9">
      <c r="A147" s="9" t="s">
        <v>131</v>
      </c>
      <c r="B147" s="1" t="s">
        <v>19</v>
      </c>
      <c r="C147" s="1" t="s">
        <v>8</v>
      </c>
      <c r="D147" s="1" t="s">
        <v>20</v>
      </c>
      <c r="E147" s="2">
        <v>0</v>
      </c>
      <c r="F147" s="3">
        <v>10736.72</v>
      </c>
      <c r="G147" s="2">
        <f t="shared" si="6"/>
        <v>-10736.72</v>
      </c>
      <c r="H147" s="2">
        <f>SUM(F121:F147)-SUM(E121:E147)</f>
        <v>248303.08999999997</v>
      </c>
      <c r="I147" s="3">
        <v>10736.64</v>
      </c>
    </row>
    <row r="149" spans="1:9">
      <c r="A149" s="9" t="s">
        <v>6</v>
      </c>
      <c r="B149" s="1" t="s">
        <v>14</v>
      </c>
      <c r="C149" s="1" t="s">
        <v>8</v>
      </c>
      <c r="D149" s="1" t="s">
        <v>15</v>
      </c>
      <c r="E149" s="2">
        <v>0</v>
      </c>
      <c r="F149" s="3">
        <v>2955.7</v>
      </c>
      <c r="G149" s="2">
        <f t="shared" ref="G149:G161" si="7">E149-F149</f>
        <v>-2955.7</v>
      </c>
      <c r="I149" s="3">
        <v>2955.84</v>
      </c>
    </row>
    <row r="150" spans="1:9">
      <c r="A150" s="9" t="s">
        <v>16</v>
      </c>
      <c r="B150" s="1" t="s">
        <v>14</v>
      </c>
      <c r="C150" s="1" t="s">
        <v>8</v>
      </c>
      <c r="D150" s="1" t="s">
        <v>15</v>
      </c>
      <c r="E150" s="2">
        <v>0</v>
      </c>
      <c r="F150" s="3">
        <v>4446.83</v>
      </c>
      <c r="G150" s="2">
        <f t="shared" si="7"/>
        <v>-4446.83</v>
      </c>
      <c r="I150" s="3">
        <v>4446.83</v>
      </c>
    </row>
    <row r="151" spans="1:9">
      <c r="A151" s="9" t="s">
        <v>31</v>
      </c>
      <c r="B151" s="1" t="s">
        <v>14</v>
      </c>
      <c r="C151" s="1" t="s">
        <v>8</v>
      </c>
      <c r="D151" s="1" t="s">
        <v>15</v>
      </c>
      <c r="E151" s="2">
        <v>40425</v>
      </c>
      <c r="F151" s="3">
        <v>62413.120000000003</v>
      </c>
      <c r="G151" s="2">
        <f t="shared" si="7"/>
        <v>-21988.120000000003</v>
      </c>
      <c r="I151" s="3">
        <v>62413.120000000003</v>
      </c>
    </row>
    <row r="152" spans="1:9">
      <c r="A152" s="9" t="s">
        <v>48</v>
      </c>
      <c r="B152" s="1" t="s">
        <v>14</v>
      </c>
      <c r="C152" s="1" t="s">
        <v>8</v>
      </c>
      <c r="D152" s="1" t="s">
        <v>15</v>
      </c>
      <c r="E152" s="2">
        <v>5425</v>
      </c>
      <c r="F152" s="3">
        <v>6159.38</v>
      </c>
      <c r="G152" s="2">
        <f t="shared" si="7"/>
        <v>-734.38000000000011</v>
      </c>
      <c r="I152" s="3">
        <v>6159.38</v>
      </c>
    </row>
    <row r="153" spans="1:9">
      <c r="A153" s="9" t="s">
        <v>49</v>
      </c>
      <c r="B153" s="1" t="s">
        <v>14</v>
      </c>
      <c r="C153" s="1" t="s">
        <v>8</v>
      </c>
      <c r="D153" s="1" t="s">
        <v>15</v>
      </c>
      <c r="E153" s="2">
        <v>0</v>
      </c>
      <c r="F153" s="3">
        <v>19057.93</v>
      </c>
      <c r="G153" s="2">
        <f t="shared" si="7"/>
        <v>-19057.93</v>
      </c>
      <c r="I153" s="3">
        <v>7806.13</v>
      </c>
    </row>
    <row r="154" spans="1:9">
      <c r="A154" s="9" t="s">
        <v>61</v>
      </c>
      <c r="B154" s="1" t="s">
        <v>14</v>
      </c>
      <c r="C154" s="1" t="s">
        <v>8</v>
      </c>
      <c r="D154" s="1" t="s">
        <v>15</v>
      </c>
      <c r="E154" s="2">
        <v>0</v>
      </c>
      <c r="F154" s="3">
        <v>6387.22</v>
      </c>
      <c r="G154" s="2">
        <f t="shared" si="7"/>
        <v>-6387.22</v>
      </c>
      <c r="I154" s="3">
        <v>6387.22</v>
      </c>
    </row>
    <row r="155" spans="1:9">
      <c r="A155" s="1" t="s">
        <v>67</v>
      </c>
      <c r="B155" s="1" t="s">
        <v>14</v>
      </c>
      <c r="C155" s="1" t="s">
        <v>8</v>
      </c>
      <c r="D155" s="1" t="s">
        <v>15</v>
      </c>
      <c r="F155" s="3">
        <v>0</v>
      </c>
      <c r="G155" s="2">
        <f t="shared" si="7"/>
        <v>0</v>
      </c>
      <c r="I155" s="3">
        <v>11965.17</v>
      </c>
    </row>
    <row r="156" spans="1:9">
      <c r="A156" s="9" t="s">
        <v>83</v>
      </c>
      <c r="B156" s="1" t="s">
        <v>14</v>
      </c>
      <c r="C156" s="1" t="s">
        <v>8</v>
      </c>
      <c r="D156" s="1" t="s">
        <v>15</v>
      </c>
      <c r="E156" s="2">
        <v>0</v>
      </c>
      <c r="F156" s="3">
        <v>5629.14</v>
      </c>
      <c r="G156" s="2">
        <f t="shared" si="7"/>
        <v>-5629.14</v>
      </c>
      <c r="I156" s="3">
        <v>6746.28</v>
      </c>
    </row>
    <row r="157" spans="1:9">
      <c r="A157" s="9" t="s">
        <v>90</v>
      </c>
      <c r="B157" s="1" t="s">
        <v>14</v>
      </c>
      <c r="C157" s="1" t="s">
        <v>8</v>
      </c>
      <c r="D157" s="1" t="s">
        <v>15</v>
      </c>
      <c r="E157" s="2">
        <v>0</v>
      </c>
      <c r="F157" s="3">
        <v>21220.69</v>
      </c>
      <c r="G157" s="2">
        <f t="shared" si="7"/>
        <v>-21220.69</v>
      </c>
      <c r="I157" s="3">
        <v>21220.720000000001</v>
      </c>
    </row>
    <row r="158" spans="1:9">
      <c r="A158" s="1" t="s">
        <v>151</v>
      </c>
      <c r="B158" s="1" t="s">
        <v>14</v>
      </c>
      <c r="C158" s="1" t="s">
        <v>8</v>
      </c>
      <c r="D158" s="1" t="s">
        <v>15</v>
      </c>
      <c r="F158" s="3">
        <v>2180.0500000000002</v>
      </c>
      <c r="G158" s="2">
        <f t="shared" si="7"/>
        <v>-2180.0500000000002</v>
      </c>
      <c r="I158" s="3">
        <v>1266.56</v>
      </c>
    </row>
    <row r="159" spans="1:9">
      <c r="A159" s="9" t="s">
        <v>111</v>
      </c>
      <c r="B159" s="1" t="s">
        <v>14</v>
      </c>
      <c r="C159" s="1" t="s">
        <v>8</v>
      </c>
      <c r="D159" s="1" t="s">
        <v>15</v>
      </c>
      <c r="E159" s="2">
        <v>0</v>
      </c>
      <c r="F159" s="3">
        <v>404.63</v>
      </c>
      <c r="G159" s="2">
        <f t="shared" si="7"/>
        <v>-404.63</v>
      </c>
      <c r="I159" s="3">
        <v>404.63</v>
      </c>
    </row>
    <row r="160" spans="1:9">
      <c r="A160" s="9" t="s">
        <v>115</v>
      </c>
      <c r="B160" s="1" t="s">
        <v>14</v>
      </c>
      <c r="C160" s="1" t="s">
        <v>8</v>
      </c>
      <c r="D160" s="1" t="s">
        <v>15</v>
      </c>
      <c r="E160" s="2">
        <v>0</v>
      </c>
      <c r="F160" s="3">
        <v>307.02</v>
      </c>
      <c r="G160" s="2">
        <f t="shared" si="7"/>
        <v>-307.02</v>
      </c>
      <c r="I160" s="3">
        <v>883.19</v>
      </c>
    </row>
    <row r="161" spans="1:9">
      <c r="A161" s="9" t="s">
        <v>116</v>
      </c>
      <c r="B161" s="1" t="s">
        <v>14</v>
      </c>
      <c r="C161" s="1" t="s">
        <v>8</v>
      </c>
      <c r="D161" s="1" t="s">
        <v>15</v>
      </c>
      <c r="E161" s="2">
        <v>0</v>
      </c>
      <c r="F161" s="3">
        <v>3974.73</v>
      </c>
      <c r="G161" s="2">
        <f t="shared" si="7"/>
        <v>-3974.73</v>
      </c>
      <c r="H161" s="2">
        <f>SUM(F149:F161)-SUM(E149:E161)</f>
        <v>89286.440000000031</v>
      </c>
      <c r="I161" s="3">
        <v>3974.73</v>
      </c>
    </row>
    <row r="163" spans="1:9">
      <c r="A163" s="9" t="s">
        <v>49</v>
      </c>
      <c r="B163" s="1" t="s">
        <v>52</v>
      </c>
      <c r="C163" s="1" t="s">
        <v>8</v>
      </c>
      <c r="D163" s="1" t="s">
        <v>53</v>
      </c>
      <c r="E163" s="2">
        <v>0</v>
      </c>
      <c r="F163" s="3">
        <v>180</v>
      </c>
      <c r="G163" s="2">
        <f t="shared" ref="G163:G179" si="8">E163-F163</f>
        <v>-180</v>
      </c>
      <c r="I163" s="3">
        <v>120</v>
      </c>
    </row>
    <row r="164" spans="1:9">
      <c r="A164" s="9" t="s">
        <v>83</v>
      </c>
      <c r="B164" s="1" t="s">
        <v>52</v>
      </c>
      <c r="C164" s="1" t="s">
        <v>8</v>
      </c>
      <c r="D164" s="1" t="s">
        <v>53</v>
      </c>
      <c r="E164" s="2">
        <v>0</v>
      </c>
      <c r="F164" s="3">
        <v>60</v>
      </c>
      <c r="G164" s="2">
        <f t="shared" si="8"/>
        <v>-60</v>
      </c>
      <c r="I164" s="3">
        <v>64.05</v>
      </c>
    </row>
    <row r="165" spans="1:9">
      <c r="A165" s="9" t="s">
        <v>90</v>
      </c>
      <c r="B165" s="1" t="s">
        <v>52</v>
      </c>
      <c r="C165" s="1" t="s">
        <v>8</v>
      </c>
      <c r="D165" s="1" t="s">
        <v>53</v>
      </c>
      <c r="E165" s="2">
        <v>0</v>
      </c>
      <c r="F165" s="3">
        <v>60</v>
      </c>
      <c r="G165" s="2">
        <f t="shared" si="8"/>
        <v>-60</v>
      </c>
      <c r="I165" s="3">
        <v>60</v>
      </c>
    </row>
    <row r="166" spans="1:9">
      <c r="A166" s="9" t="s">
        <v>91</v>
      </c>
      <c r="B166" s="1" t="s">
        <v>52</v>
      </c>
      <c r="C166" s="1" t="s">
        <v>8</v>
      </c>
      <c r="D166" s="1" t="s">
        <v>53</v>
      </c>
      <c r="E166" s="2">
        <v>0</v>
      </c>
      <c r="F166" s="3">
        <v>60</v>
      </c>
      <c r="G166" s="2">
        <f t="shared" si="8"/>
        <v>-60</v>
      </c>
      <c r="I166" s="3">
        <v>60</v>
      </c>
    </row>
    <row r="167" spans="1:9">
      <c r="A167" s="9" t="s">
        <v>99</v>
      </c>
      <c r="B167" s="1" t="s">
        <v>52</v>
      </c>
      <c r="C167" s="1" t="s">
        <v>8</v>
      </c>
      <c r="D167" s="1" t="s">
        <v>53</v>
      </c>
      <c r="E167" s="2">
        <v>0</v>
      </c>
      <c r="F167" s="3">
        <v>120</v>
      </c>
      <c r="G167" s="2">
        <f t="shared" si="8"/>
        <v>-120</v>
      </c>
      <c r="I167" s="3">
        <v>120</v>
      </c>
    </row>
    <row r="168" spans="1:9">
      <c r="A168" s="9" t="s">
        <v>100</v>
      </c>
      <c r="B168" s="1" t="s">
        <v>52</v>
      </c>
      <c r="C168" s="1" t="s">
        <v>8</v>
      </c>
      <c r="D168" s="1" t="s">
        <v>53</v>
      </c>
      <c r="E168" s="2">
        <v>0</v>
      </c>
      <c r="F168" s="3">
        <v>60</v>
      </c>
      <c r="G168" s="2">
        <f t="shared" si="8"/>
        <v>-60</v>
      </c>
      <c r="I168" s="3">
        <v>60</v>
      </c>
    </row>
    <row r="169" spans="1:9">
      <c r="A169" s="9" t="s">
        <v>103</v>
      </c>
      <c r="B169" s="1" t="s">
        <v>52</v>
      </c>
      <c r="C169" s="1" t="s">
        <v>8</v>
      </c>
      <c r="D169" s="1" t="s">
        <v>53</v>
      </c>
      <c r="E169" s="2">
        <v>0</v>
      </c>
      <c r="F169" s="3">
        <v>60</v>
      </c>
      <c r="G169" s="2">
        <f t="shared" si="8"/>
        <v>-60</v>
      </c>
      <c r="I169" s="3">
        <v>60</v>
      </c>
    </row>
    <row r="170" spans="1:9">
      <c r="A170" s="9" t="s">
        <v>107</v>
      </c>
      <c r="B170" s="1" t="s">
        <v>52</v>
      </c>
      <c r="C170" s="1" t="s">
        <v>8</v>
      </c>
      <c r="D170" s="1" t="s">
        <v>53</v>
      </c>
      <c r="E170" s="2">
        <v>0</v>
      </c>
      <c r="F170" s="3">
        <v>180</v>
      </c>
      <c r="G170" s="2">
        <f t="shared" si="8"/>
        <v>-180</v>
      </c>
      <c r="I170" s="3">
        <v>180</v>
      </c>
    </row>
    <row r="171" spans="1:9">
      <c r="A171" s="9" t="s">
        <v>108</v>
      </c>
      <c r="B171" s="1" t="s">
        <v>52</v>
      </c>
      <c r="C171" s="1" t="s">
        <v>8</v>
      </c>
      <c r="D171" s="1" t="s">
        <v>53</v>
      </c>
      <c r="E171" s="2">
        <v>0</v>
      </c>
      <c r="F171" s="3">
        <v>60</v>
      </c>
      <c r="G171" s="2">
        <f t="shared" si="8"/>
        <v>-60</v>
      </c>
      <c r="I171" s="3">
        <v>60</v>
      </c>
    </row>
    <row r="172" spans="1:9">
      <c r="A172" s="9" t="s">
        <v>111</v>
      </c>
      <c r="B172" s="1" t="s">
        <v>52</v>
      </c>
      <c r="C172" s="1" t="s">
        <v>8</v>
      </c>
      <c r="D172" s="1" t="s">
        <v>53</v>
      </c>
      <c r="E172" s="2">
        <v>120</v>
      </c>
      <c r="F172" s="3">
        <v>135.1</v>
      </c>
      <c r="G172" s="2">
        <f t="shared" si="8"/>
        <v>-15.099999999999994</v>
      </c>
      <c r="I172" s="3">
        <v>135.1</v>
      </c>
    </row>
    <row r="173" spans="1:9">
      <c r="A173" s="9" t="s">
        <v>112</v>
      </c>
      <c r="B173" s="1" t="s">
        <v>52</v>
      </c>
      <c r="C173" s="1" t="s">
        <v>8</v>
      </c>
      <c r="D173" s="1" t="s">
        <v>53</v>
      </c>
      <c r="E173" s="2">
        <v>0</v>
      </c>
      <c r="F173" s="3">
        <v>60</v>
      </c>
      <c r="G173" s="2">
        <f t="shared" si="8"/>
        <v>-60</v>
      </c>
      <c r="I173" s="3">
        <v>60</v>
      </c>
    </row>
    <row r="174" spans="1:9">
      <c r="A174" s="9" t="s">
        <v>116</v>
      </c>
      <c r="B174" s="1" t="s">
        <v>52</v>
      </c>
      <c r="C174" s="1" t="s">
        <v>8</v>
      </c>
      <c r="D174" s="1" t="s">
        <v>53</v>
      </c>
      <c r="E174" s="2">
        <v>0</v>
      </c>
      <c r="F174" s="3">
        <v>66.47</v>
      </c>
      <c r="G174" s="2">
        <f t="shared" si="8"/>
        <v>-66.47</v>
      </c>
      <c r="I174" s="3">
        <v>66.47</v>
      </c>
    </row>
    <row r="175" spans="1:9">
      <c r="A175" s="9" t="s">
        <v>119</v>
      </c>
      <c r="B175" s="1" t="s">
        <v>52</v>
      </c>
      <c r="C175" s="1" t="s">
        <v>8</v>
      </c>
      <c r="D175" s="1" t="s">
        <v>53</v>
      </c>
      <c r="E175" s="2">
        <v>0</v>
      </c>
      <c r="F175" s="3">
        <v>60</v>
      </c>
      <c r="G175" s="2">
        <f t="shared" si="8"/>
        <v>-60</v>
      </c>
      <c r="I175" s="3">
        <v>60</v>
      </c>
    </row>
    <row r="176" spans="1:9">
      <c r="A176" s="9" t="s">
        <v>123</v>
      </c>
      <c r="B176" s="1" t="s">
        <v>52</v>
      </c>
      <c r="C176" s="1" t="s">
        <v>8</v>
      </c>
      <c r="D176" s="1" t="s">
        <v>53</v>
      </c>
      <c r="E176" s="2">
        <v>0</v>
      </c>
      <c r="F176" s="3">
        <v>120</v>
      </c>
      <c r="G176" s="2">
        <f t="shared" si="8"/>
        <v>-120</v>
      </c>
      <c r="I176" s="3">
        <v>120</v>
      </c>
    </row>
    <row r="177" spans="1:9">
      <c r="A177" s="9" t="s">
        <v>124</v>
      </c>
      <c r="B177" s="1" t="s">
        <v>52</v>
      </c>
      <c r="C177" s="1" t="s">
        <v>8</v>
      </c>
      <c r="D177" s="1" t="s">
        <v>53</v>
      </c>
      <c r="E177" s="2">
        <v>0</v>
      </c>
      <c r="F177" s="3">
        <v>60</v>
      </c>
      <c r="G177" s="2">
        <f t="shared" si="8"/>
        <v>-60</v>
      </c>
      <c r="I177" s="3">
        <v>60</v>
      </c>
    </row>
    <row r="178" spans="1:9">
      <c r="A178" s="9" t="s">
        <v>130</v>
      </c>
      <c r="B178" s="1" t="s">
        <v>52</v>
      </c>
      <c r="C178" s="1" t="s">
        <v>8</v>
      </c>
      <c r="D178" s="1" t="s">
        <v>53</v>
      </c>
      <c r="E178" s="2">
        <v>0</v>
      </c>
      <c r="F178" s="3">
        <v>174.73</v>
      </c>
      <c r="G178" s="2">
        <f t="shared" si="8"/>
        <v>-174.73</v>
      </c>
      <c r="I178" s="3">
        <v>174.73</v>
      </c>
    </row>
    <row r="179" spans="1:9">
      <c r="A179" s="9" t="s">
        <v>131</v>
      </c>
      <c r="B179" s="1" t="s">
        <v>52</v>
      </c>
      <c r="C179" s="1" t="s">
        <v>8</v>
      </c>
      <c r="D179" s="1" t="s">
        <v>53</v>
      </c>
      <c r="E179" s="2">
        <v>0</v>
      </c>
      <c r="F179" s="3">
        <v>60</v>
      </c>
      <c r="G179" s="2">
        <f t="shared" si="8"/>
        <v>-60</v>
      </c>
      <c r="H179" s="2">
        <f>SUM(F163:F179)-SUM(E163:E179)</f>
        <v>1456.3</v>
      </c>
      <c r="I179" s="3">
        <v>60</v>
      </c>
    </row>
    <row r="181" spans="1:9">
      <c r="A181" s="9" t="s">
        <v>49</v>
      </c>
      <c r="B181" s="1" t="s">
        <v>54</v>
      </c>
      <c r="C181" s="1" t="s">
        <v>8</v>
      </c>
      <c r="D181" s="1" t="s">
        <v>55</v>
      </c>
      <c r="E181" s="2">
        <v>0</v>
      </c>
      <c r="F181" s="3">
        <v>16710.43</v>
      </c>
      <c r="G181" s="2">
        <f t="shared" ref="G181:G197" si="9">E181-F181</f>
        <v>-16710.43</v>
      </c>
      <c r="I181" s="3">
        <v>6000.43</v>
      </c>
    </row>
    <row r="182" spans="1:9">
      <c r="A182" s="1" t="s">
        <v>67</v>
      </c>
      <c r="B182" s="1" t="s">
        <v>54</v>
      </c>
      <c r="C182" s="1" t="s">
        <v>8</v>
      </c>
      <c r="D182" s="1" t="s">
        <v>55</v>
      </c>
      <c r="F182" s="3">
        <v>0</v>
      </c>
      <c r="G182" s="2">
        <f t="shared" si="9"/>
        <v>0</v>
      </c>
      <c r="I182" s="3">
        <v>4981.92</v>
      </c>
    </row>
    <row r="183" spans="1:9">
      <c r="A183" s="9" t="s">
        <v>83</v>
      </c>
      <c r="B183" s="1" t="s">
        <v>54</v>
      </c>
      <c r="C183" s="1" t="s">
        <v>8</v>
      </c>
      <c r="D183" s="1" t="s">
        <v>55</v>
      </c>
      <c r="E183" s="2">
        <v>0</v>
      </c>
      <c r="F183" s="3">
        <v>528.71</v>
      </c>
      <c r="G183" s="2">
        <f t="shared" si="9"/>
        <v>-528.71</v>
      </c>
      <c r="I183" s="3">
        <v>528.71</v>
      </c>
    </row>
    <row r="184" spans="1:9">
      <c r="A184" s="9" t="s">
        <v>90</v>
      </c>
      <c r="B184" s="1" t="s">
        <v>54</v>
      </c>
      <c r="C184" s="1" t="s">
        <v>8</v>
      </c>
      <c r="D184" s="1" t="s">
        <v>55</v>
      </c>
      <c r="E184" s="2">
        <v>0</v>
      </c>
      <c r="F184" s="3">
        <v>15369.61</v>
      </c>
      <c r="G184" s="2">
        <f t="shared" si="9"/>
        <v>-15369.61</v>
      </c>
      <c r="I184" s="3">
        <v>14627.71</v>
      </c>
    </row>
    <row r="185" spans="1:9">
      <c r="A185" s="9" t="s">
        <v>91</v>
      </c>
      <c r="B185" s="1" t="s">
        <v>54</v>
      </c>
      <c r="C185" s="1" t="s">
        <v>8</v>
      </c>
      <c r="D185" s="1" t="s">
        <v>55</v>
      </c>
      <c r="E185" s="2">
        <v>0</v>
      </c>
      <c r="F185" s="3">
        <v>8973.92</v>
      </c>
      <c r="G185" s="2">
        <f t="shared" si="9"/>
        <v>-8973.92</v>
      </c>
      <c r="I185" s="3">
        <v>8633.44</v>
      </c>
    </row>
    <row r="186" spans="1:9">
      <c r="A186" s="9" t="s">
        <v>99</v>
      </c>
      <c r="B186" s="1" t="s">
        <v>54</v>
      </c>
      <c r="C186" s="1" t="s">
        <v>8</v>
      </c>
      <c r="D186" s="1" t="s">
        <v>55</v>
      </c>
      <c r="E186" s="2">
        <v>0</v>
      </c>
      <c r="F186" s="3">
        <v>30863.31</v>
      </c>
      <c r="G186" s="2">
        <f t="shared" si="9"/>
        <v>-30863.31</v>
      </c>
      <c r="I186" s="3">
        <v>31661.9</v>
      </c>
    </row>
    <row r="187" spans="1:9">
      <c r="A187" s="9" t="s">
        <v>100</v>
      </c>
      <c r="B187" s="1" t="s">
        <v>54</v>
      </c>
      <c r="C187" s="1" t="s">
        <v>8</v>
      </c>
      <c r="D187" s="1" t="s">
        <v>55</v>
      </c>
      <c r="E187" s="2">
        <v>0</v>
      </c>
      <c r="F187" s="3">
        <v>9859.94</v>
      </c>
      <c r="G187" s="2">
        <f t="shared" si="9"/>
        <v>-9859.94</v>
      </c>
      <c r="I187" s="3">
        <v>9859.94</v>
      </c>
    </row>
    <row r="188" spans="1:9">
      <c r="A188" s="9" t="s">
        <v>103</v>
      </c>
      <c r="B188" s="1" t="s">
        <v>54</v>
      </c>
      <c r="C188" s="1" t="s">
        <v>8</v>
      </c>
      <c r="D188" s="1" t="s">
        <v>55</v>
      </c>
      <c r="E188" s="2">
        <v>0</v>
      </c>
      <c r="F188" s="3">
        <v>4187.03</v>
      </c>
      <c r="G188" s="2">
        <f t="shared" si="9"/>
        <v>-4187.03</v>
      </c>
      <c r="I188" s="3">
        <v>4187.03</v>
      </c>
    </row>
    <row r="189" spans="1:9">
      <c r="A189" s="9" t="s">
        <v>107</v>
      </c>
      <c r="B189" s="1" t="s">
        <v>54</v>
      </c>
      <c r="C189" s="1" t="s">
        <v>8</v>
      </c>
      <c r="D189" s="1" t="s">
        <v>55</v>
      </c>
      <c r="E189" s="2">
        <v>0</v>
      </c>
      <c r="F189" s="3">
        <v>15639.93</v>
      </c>
      <c r="G189" s="2">
        <f t="shared" si="9"/>
        <v>-15639.93</v>
      </c>
      <c r="I189" s="3">
        <v>15799.28</v>
      </c>
    </row>
    <row r="190" spans="1:9">
      <c r="A190" s="9" t="s">
        <v>111</v>
      </c>
      <c r="B190" s="1" t="s">
        <v>54</v>
      </c>
      <c r="C190" s="1" t="s">
        <v>8</v>
      </c>
      <c r="D190" s="1" t="s">
        <v>55</v>
      </c>
      <c r="E190" s="2">
        <v>15024</v>
      </c>
      <c r="F190" s="3">
        <v>8116.44</v>
      </c>
      <c r="G190" s="2">
        <f t="shared" si="9"/>
        <v>6907.56</v>
      </c>
      <c r="I190" s="3">
        <v>8116.44</v>
      </c>
    </row>
    <row r="191" spans="1:9">
      <c r="A191" s="1" t="s">
        <v>115</v>
      </c>
      <c r="B191" s="1" t="s">
        <v>54</v>
      </c>
      <c r="C191" s="1" t="s">
        <v>8</v>
      </c>
      <c r="D191" s="1" t="s">
        <v>55</v>
      </c>
      <c r="F191" s="3">
        <v>0</v>
      </c>
      <c r="G191" s="2">
        <f t="shared" si="9"/>
        <v>0</v>
      </c>
      <c r="I191" s="3">
        <v>2465.75</v>
      </c>
    </row>
    <row r="192" spans="1:9">
      <c r="A192" s="9" t="s">
        <v>116</v>
      </c>
      <c r="B192" s="1" t="s">
        <v>54</v>
      </c>
      <c r="C192" s="1" t="s">
        <v>8</v>
      </c>
      <c r="D192" s="1" t="s">
        <v>55</v>
      </c>
      <c r="E192" s="2">
        <v>0</v>
      </c>
      <c r="F192" s="3">
        <v>10953.91</v>
      </c>
      <c r="G192" s="2">
        <f t="shared" si="9"/>
        <v>-10953.91</v>
      </c>
      <c r="I192" s="3">
        <v>10953.91</v>
      </c>
    </row>
    <row r="193" spans="1:9">
      <c r="A193" s="9" t="s">
        <v>119</v>
      </c>
      <c r="B193" s="1" t="s">
        <v>54</v>
      </c>
      <c r="C193" s="1" t="s">
        <v>8</v>
      </c>
      <c r="D193" s="1" t="s">
        <v>55</v>
      </c>
      <c r="E193" s="2">
        <v>0</v>
      </c>
      <c r="F193" s="3">
        <v>10671.95</v>
      </c>
      <c r="G193" s="2">
        <f t="shared" si="9"/>
        <v>-10671.95</v>
      </c>
      <c r="I193" s="3">
        <v>12210.44</v>
      </c>
    </row>
    <row r="194" spans="1:9">
      <c r="A194" s="9" t="s">
        <v>123</v>
      </c>
      <c r="B194" s="1" t="s">
        <v>54</v>
      </c>
      <c r="C194" s="1" t="s">
        <v>8</v>
      </c>
      <c r="D194" s="1" t="s">
        <v>55</v>
      </c>
      <c r="E194" s="2">
        <v>0</v>
      </c>
      <c r="F194" s="3">
        <v>21834.79</v>
      </c>
      <c r="G194" s="2">
        <f t="shared" si="9"/>
        <v>-21834.79</v>
      </c>
      <c r="I194" s="3">
        <v>20302.28</v>
      </c>
    </row>
    <row r="195" spans="1:9">
      <c r="A195" s="9" t="s">
        <v>124</v>
      </c>
      <c r="B195" s="1" t="s">
        <v>54</v>
      </c>
      <c r="C195" s="1" t="s">
        <v>8</v>
      </c>
      <c r="D195" s="1" t="s">
        <v>55</v>
      </c>
      <c r="E195" s="2">
        <v>0</v>
      </c>
      <c r="F195" s="3">
        <v>11331.68</v>
      </c>
      <c r="G195" s="2">
        <f t="shared" si="9"/>
        <v>-11331.68</v>
      </c>
      <c r="I195" s="3">
        <v>12419.88</v>
      </c>
    </row>
    <row r="196" spans="1:9">
      <c r="A196" s="9" t="s">
        <v>130</v>
      </c>
      <c r="B196" s="1" t="s">
        <v>54</v>
      </c>
      <c r="C196" s="1" t="s">
        <v>8</v>
      </c>
      <c r="D196" s="1" t="s">
        <v>55</v>
      </c>
      <c r="E196" s="2">
        <v>0</v>
      </c>
      <c r="F196" s="3">
        <v>12178.66</v>
      </c>
      <c r="G196" s="2">
        <f t="shared" si="9"/>
        <v>-12178.66</v>
      </c>
      <c r="I196" s="3">
        <v>13266.86</v>
      </c>
    </row>
    <row r="197" spans="1:9">
      <c r="A197" s="9" t="s">
        <v>131</v>
      </c>
      <c r="B197" s="1" t="s">
        <v>54</v>
      </c>
      <c r="C197" s="1" t="s">
        <v>8</v>
      </c>
      <c r="D197" s="1" t="s">
        <v>55</v>
      </c>
      <c r="E197" s="2">
        <v>0</v>
      </c>
      <c r="F197" s="3">
        <v>10572.59</v>
      </c>
      <c r="G197" s="2">
        <f t="shared" si="9"/>
        <v>-10572.59</v>
      </c>
      <c r="H197" s="2">
        <f>SUM(F181:F197)-SUM(E181:E197)</f>
        <v>172768.90000000002</v>
      </c>
      <c r="I197" s="3">
        <v>11696.72</v>
      </c>
    </row>
    <row r="199" spans="1:9">
      <c r="A199" s="9" t="s">
        <v>49</v>
      </c>
      <c r="B199" s="1" t="s">
        <v>56</v>
      </c>
      <c r="C199" s="1" t="s">
        <v>8</v>
      </c>
      <c r="D199" s="1" t="s">
        <v>57</v>
      </c>
      <c r="E199" s="2">
        <v>0</v>
      </c>
      <c r="F199" s="3">
        <v>59.8</v>
      </c>
      <c r="G199" s="2">
        <f t="shared" ref="G199:G217" si="10">E199-F199</f>
        <v>-59.8</v>
      </c>
      <c r="I199" s="3">
        <v>8.68</v>
      </c>
    </row>
    <row r="200" spans="1:9">
      <c r="A200" s="19" t="s">
        <v>67</v>
      </c>
      <c r="B200" s="1" t="s">
        <v>56</v>
      </c>
      <c r="C200" s="1" t="s">
        <v>8</v>
      </c>
      <c r="D200" s="1" t="s">
        <v>57</v>
      </c>
      <c r="F200" s="3">
        <v>0</v>
      </c>
      <c r="G200" s="2">
        <f t="shared" si="10"/>
        <v>0</v>
      </c>
      <c r="I200" s="3">
        <v>13.87</v>
      </c>
    </row>
    <row r="201" spans="1:9">
      <c r="A201" s="9" t="s">
        <v>83</v>
      </c>
      <c r="B201" s="1" t="s">
        <v>56</v>
      </c>
      <c r="C201" s="1" t="s">
        <v>8</v>
      </c>
      <c r="D201" s="1" t="s">
        <v>57</v>
      </c>
      <c r="E201" s="2">
        <v>0</v>
      </c>
      <c r="F201" s="3">
        <v>51.12</v>
      </c>
      <c r="G201" s="2">
        <f t="shared" si="10"/>
        <v>-51.12</v>
      </c>
      <c r="I201" s="3">
        <v>13.77</v>
      </c>
    </row>
    <row r="202" spans="1:9">
      <c r="A202" s="9" t="s">
        <v>90</v>
      </c>
      <c r="B202" s="1" t="s">
        <v>56</v>
      </c>
      <c r="C202" s="1" t="s">
        <v>8</v>
      </c>
      <c r="D202" s="1" t="s">
        <v>57</v>
      </c>
      <c r="E202" s="2">
        <v>0</v>
      </c>
      <c r="F202" s="3">
        <v>61.12</v>
      </c>
      <c r="G202" s="2">
        <f t="shared" si="10"/>
        <v>-61.12</v>
      </c>
      <c r="I202" s="3">
        <v>20.94</v>
      </c>
    </row>
    <row r="203" spans="1:9">
      <c r="A203" s="9" t="s">
        <v>91</v>
      </c>
      <c r="B203" s="1" t="s">
        <v>56</v>
      </c>
      <c r="C203" s="1" t="s">
        <v>8</v>
      </c>
      <c r="D203" s="1" t="s">
        <v>57</v>
      </c>
      <c r="E203" s="2">
        <v>0</v>
      </c>
      <c r="F203" s="3">
        <v>13</v>
      </c>
      <c r="G203" s="2">
        <f t="shared" si="10"/>
        <v>-13</v>
      </c>
      <c r="I203" s="3">
        <v>12.51</v>
      </c>
    </row>
    <row r="204" spans="1:9">
      <c r="A204" s="9" t="s">
        <v>99</v>
      </c>
      <c r="B204" s="1" t="s">
        <v>56</v>
      </c>
      <c r="C204" s="1" t="s">
        <v>8</v>
      </c>
      <c r="D204" s="1" t="s">
        <v>57</v>
      </c>
      <c r="E204" s="2">
        <v>0</v>
      </c>
      <c r="F204" s="3">
        <v>64.12</v>
      </c>
      <c r="G204" s="2">
        <f t="shared" si="10"/>
        <v>-64.12</v>
      </c>
      <c r="I204" s="3">
        <v>25</v>
      </c>
    </row>
    <row r="205" spans="1:9">
      <c r="A205" s="9" t="s">
        <v>100</v>
      </c>
      <c r="B205" s="1" t="s">
        <v>56</v>
      </c>
      <c r="C205" s="1" t="s">
        <v>8</v>
      </c>
      <c r="D205" s="1" t="s">
        <v>57</v>
      </c>
      <c r="E205" s="2">
        <v>0</v>
      </c>
      <c r="F205" s="3">
        <v>13.2</v>
      </c>
      <c r="G205" s="2">
        <f t="shared" si="10"/>
        <v>-13.2</v>
      </c>
      <c r="I205" s="3">
        <v>13.2</v>
      </c>
    </row>
    <row r="206" spans="1:9">
      <c r="A206" s="9" t="s">
        <v>103</v>
      </c>
      <c r="B206" s="1" t="s">
        <v>56</v>
      </c>
      <c r="C206" s="1" t="s">
        <v>8</v>
      </c>
      <c r="D206" s="1" t="s">
        <v>57</v>
      </c>
      <c r="E206" s="2">
        <v>0</v>
      </c>
      <c r="F206" s="3">
        <v>12.5</v>
      </c>
      <c r="G206" s="2">
        <f t="shared" si="10"/>
        <v>-12.5</v>
      </c>
      <c r="I206" s="3">
        <v>12.5</v>
      </c>
    </row>
    <row r="207" spans="1:9">
      <c r="A207" s="9" t="s">
        <v>107</v>
      </c>
      <c r="B207" s="1" t="s">
        <v>56</v>
      </c>
      <c r="C207" s="1" t="s">
        <v>8</v>
      </c>
      <c r="D207" s="1" t="s">
        <v>57</v>
      </c>
      <c r="E207" s="2">
        <v>0</v>
      </c>
      <c r="F207" s="3">
        <v>59.12</v>
      </c>
      <c r="G207" s="2">
        <f t="shared" si="10"/>
        <v>-59.12</v>
      </c>
      <c r="I207" s="3">
        <v>20</v>
      </c>
    </row>
    <row r="208" spans="1:9">
      <c r="A208" s="9" t="s">
        <v>108</v>
      </c>
      <c r="B208" s="1" t="s">
        <v>56</v>
      </c>
      <c r="C208" s="1" t="s">
        <v>8</v>
      </c>
      <c r="D208" s="1" t="s">
        <v>57</v>
      </c>
      <c r="E208" s="2">
        <v>0</v>
      </c>
      <c r="F208" s="3">
        <v>51.12</v>
      </c>
      <c r="G208" s="2">
        <f t="shared" si="10"/>
        <v>-51.12</v>
      </c>
      <c r="I208" s="3">
        <v>13</v>
      </c>
    </row>
    <row r="209" spans="1:9">
      <c r="A209" s="9" t="s">
        <v>111</v>
      </c>
      <c r="B209" s="1" t="s">
        <v>56</v>
      </c>
      <c r="C209" s="1" t="s">
        <v>8</v>
      </c>
      <c r="D209" s="1" t="s">
        <v>57</v>
      </c>
      <c r="E209" s="2">
        <v>102</v>
      </c>
      <c r="F209" s="3">
        <v>14</v>
      </c>
      <c r="G209" s="2">
        <f t="shared" si="10"/>
        <v>88</v>
      </c>
      <c r="I209" s="3">
        <v>14</v>
      </c>
    </row>
    <row r="210" spans="1:9">
      <c r="A210" s="9" t="s">
        <v>112</v>
      </c>
      <c r="B210" s="1" t="s">
        <v>56</v>
      </c>
      <c r="C210" s="1" t="s">
        <v>8</v>
      </c>
      <c r="D210" s="1" t="s">
        <v>57</v>
      </c>
      <c r="E210" s="2">
        <v>0</v>
      </c>
      <c r="F210" s="3">
        <v>51.12</v>
      </c>
      <c r="G210" s="2">
        <f t="shared" si="10"/>
        <v>-51.12</v>
      </c>
      <c r="I210" s="3">
        <v>13</v>
      </c>
    </row>
    <row r="211" spans="1:9">
      <c r="A211" s="19" t="s">
        <v>115</v>
      </c>
      <c r="B211" s="1" t="s">
        <v>56</v>
      </c>
      <c r="C211" s="1" t="s">
        <v>8</v>
      </c>
      <c r="D211" s="1" t="s">
        <v>57</v>
      </c>
      <c r="F211" s="3">
        <v>0</v>
      </c>
      <c r="G211" s="2">
        <f t="shared" si="10"/>
        <v>0</v>
      </c>
      <c r="I211" s="3">
        <v>3.5</v>
      </c>
    </row>
    <row r="212" spans="1:9">
      <c r="A212" s="9" t="s">
        <v>116</v>
      </c>
      <c r="B212" s="1" t="s">
        <v>56</v>
      </c>
      <c r="C212" s="1" t="s">
        <v>8</v>
      </c>
      <c r="D212" s="1" t="s">
        <v>57</v>
      </c>
      <c r="E212" s="2">
        <v>0</v>
      </c>
      <c r="F212" s="3">
        <v>10.029999999999999</v>
      </c>
      <c r="G212" s="2">
        <f t="shared" si="10"/>
        <v>-10.029999999999999</v>
      </c>
      <c r="I212" s="3">
        <v>10.029999999999999</v>
      </c>
    </row>
    <row r="213" spans="1:9">
      <c r="A213" s="9" t="s">
        <v>119</v>
      </c>
      <c r="B213" s="1" t="s">
        <v>56</v>
      </c>
      <c r="C213" s="1" t="s">
        <v>8</v>
      </c>
      <c r="D213" s="1" t="s">
        <v>57</v>
      </c>
      <c r="E213" s="2">
        <v>0</v>
      </c>
      <c r="F213" s="3">
        <v>51.12</v>
      </c>
      <c r="G213" s="2">
        <f t="shared" si="10"/>
        <v>-51.12</v>
      </c>
      <c r="I213" s="3">
        <v>13</v>
      </c>
    </row>
    <row r="214" spans="1:9">
      <c r="A214" s="9" t="s">
        <v>123</v>
      </c>
      <c r="B214" s="1" t="s">
        <v>56</v>
      </c>
      <c r="C214" s="1" t="s">
        <v>8</v>
      </c>
      <c r="D214" s="1" t="s">
        <v>57</v>
      </c>
      <c r="E214" s="2">
        <v>0</v>
      </c>
      <c r="F214" s="3">
        <v>64.12</v>
      </c>
      <c r="G214" s="2">
        <f t="shared" si="10"/>
        <v>-64.12</v>
      </c>
      <c r="I214" s="3">
        <v>24.86</v>
      </c>
    </row>
    <row r="215" spans="1:9">
      <c r="A215" s="9" t="s">
        <v>124</v>
      </c>
      <c r="B215" s="1" t="s">
        <v>56</v>
      </c>
      <c r="C215" s="1" t="s">
        <v>8</v>
      </c>
      <c r="D215" s="1" t="s">
        <v>57</v>
      </c>
      <c r="E215" s="2">
        <v>0</v>
      </c>
      <c r="F215" s="3">
        <v>51.12</v>
      </c>
      <c r="G215" s="2">
        <f t="shared" si="10"/>
        <v>-51.12</v>
      </c>
      <c r="I215" s="3">
        <v>13</v>
      </c>
    </row>
    <row r="216" spans="1:9">
      <c r="A216" s="9" t="s">
        <v>130</v>
      </c>
      <c r="B216" s="1" t="s">
        <v>56</v>
      </c>
      <c r="C216" s="1" t="s">
        <v>8</v>
      </c>
      <c r="D216" s="1" t="s">
        <v>57</v>
      </c>
      <c r="E216" s="2">
        <v>0</v>
      </c>
      <c r="F216" s="3">
        <v>52.12</v>
      </c>
      <c r="G216" s="2">
        <f t="shared" si="10"/>
        <v>-52.12</v>
      </c>
      <c r="I216" s="3">
        <v>14</v>
      </c>
    </row>
    <row r="217" spans="1:9">
      <c r="A217" s="9" t="s">
        <v>131</v>
      </c>
      <c r="B217" s="1" t="s">
        <v>56</v>
      </c>
      <c r="C217" s="1" t="s">
        <v>8</v>
      </c>
      <c r="D217" s="1" t="s">
        <v>57</v>
      </c>
      <c r="E217" s="2">
        <v>0</v>
      </c>
      <c r="F217" s="3">
        <v>51.12</v>
      </c>
      <c r="G217" s="2">
        <f t="shared" si="10"/>
        <v>-51.12</v>
      </c>
      <c r="H217" s="2">
        <f>SUM(F199:F217)-SUM(E199:E217)</f>
        <v>627.85</v>
      </c>
      <c r="I217" s="3">
        <v>13</v>
      </c>
    </row>
    <row r="219" spans="1:9">
      <c r="A219" s="9" t="s">
        <v>49</v>
      </c>
      <c r="B219" s="1" t="s">
        <v>58</v>
      </c>
      <c r="C219" s="1" t="s">
        <v>8</v>
      </c>
      <c r="D219" s="1" t="s">
        <v>59</v>
      </c>
      <c r="E219" s="2">
        <v>0</v>
      </c>
      <c r="F219" s="3">
        <v>168.83</v>
      </c>
      <c r="G219" s="2">
        <f t="shared" ref="G219:G237" si="11">E219-F219</f>
        <v>-168.83</v>
      </c>
      <c r="I219" s="3">
        <v>69.47</v>
      </c>
    </row>
    <row r="220" spans="1:9">
      <c r="A220" s="19" t="s">
        <v>67</v>
      </c>
      <c r="B220" s="1" t="s">
        <v>58</v>
      </c>
      <c r="C220" s="1" t="s">
        <v>8</v>
      </c>
      <c r="D220" s="1" t="s">
        <v>59</v>
      </c>
      <c r="F220" s="3">
        <v>0</v>
      </c>
      <c r="G220" s="2">
        <f t="shared" si="11"/>
        <v>0</v>
      </c>
      <c r="I220" s="3">
        <v>110.85</v>
      </c>
    </row>
    <row r="221" spans="1:9">
      <c r="A221" s="9" t="s">
        <v>83</v>
      </c>
      <c r="B221" s="1" t="s">
        <v>58</v>
      </c>
      <c r="C221" s="1" t="s">
        <v>8</v>
      </c>
      <c r="D221" s="1" t="s">
        <v>59</v>
      </c>
      <c r="E221" s="2">
        <v>0</v>
      </c>
      <c r="F221" s="3">
        <v>99.36</v>
      </c>
      <c r="G221" s="2">
        <f t="shared" si="11"/>
        <v>-99.36</v>
      </c>
      <c r="I221" s="3">
        <v>110.15</v>
      </c>
    </row>
    <row r="222" spans="1:9">
      <c r="A222" s="9" t="s">
        <v>90</v>
      </c>
      <c r="B222" s="1" t="s">
        <v>58</v>
      </c>
      <c r="C222" s="1" t="s">
        <v>8</v>
      </c>
      <c r="D222" s="1" t="s">
        <v>59</v>
      </c>
      <c r="E222" s="2">
        <v>0</v>
      </c>
      <c r="F222" s="3">
        <v>179.36</v>
      </c>
      <c r="G222" s="2">
        <f t="shared" si="11"/>
        <v>-179.36</v>
      </c>
      <c r="I222" s="3">
        <v>171.48</v>
      </c>
    </row>
    <row r="223" spans="1:9">
      <c r="A223" s="9" t="s">
        <v>91</v>
      </c>
      <c r="B223" s="1" t="s">
        <v>58</v>
      </c>
      <c r="C223" s="1" t="s">
        <v>8</v>
      </c>
      <c r="D223" s="1" t="s">
        <v>59</v>
      </c>
      <c r="E223" s="2">
        <v>0</v>
      </c>
      <c r="F223" s="3">
        <v>104</v>
      </c>
      <c r="G223" s="2">
        <f t="shared" si="11"/>
        <v>-104</v>
      </c>
      <c r="I223" s="3">
        <v>100.09</v>
      </c>
    </row>
    <row r="224" spans="1:9">
      <c r="A224" s="9" t="s">
        <v>99</v>
      </c>
      <c r="B224" s="1" t="s">
        <v>58</v>
      </c>
      <c r="C224" s="1" t="s">
        <v>8</v>
      </c>
      <c r="D224" s="1" t="s">
        <v>59</v>
      </c>
      <c r="E224" s="2">
        <v>0</v>
      </c>
      <c r="F224" s="3">
        <v>203.36</v>
      </c>
      <c r="G224" s="2">
        <f t="shared" si="11"/>
        <v>-203.36</v>
      </c>
      <c r="I224" s="3">
        <v>200</v>
      </c>
    </row>
    <row r="225" spans="1:9">
      <c r="A225" s="9" t="s">
        <v>100</v>
      </c>
      <c r="B225" s="1" t="s">
        <v>58</v>
      </c>
      <c r="C225" s="1" t="s">
        <v>8</v>
      </c>
      <c r="D225" s="1" t="s">
        <v>59</v>
      </c>
      <c r="E225" s="2">
        <v>0</v>
      </c>
      <c r="F225" s="3">
        <v>86.21</v>
      </c>
      <c r="G225" s="2">
        <f t="shared" si="11"/>
        <v>-86.21</v>
      </c>
      <c r="I225" s="3">
        <v>86.21</v>
      </c>
    </row>
    <row r="226" spans="1:9">
      <c r="A226" s="9" t="s">
        <v>103</v>
      </c>
      <c r="B226" s="1" t="s">
        <v>58</v>
      </c>
      <c r="C226" s="1" t="s">
        <v>8</v>
      </c>
      <c r="D226" s="1" t="s">
        <v>59</v>
      </c>
      <c r="E226" s="2">
        <v>0</v>
      </c>
      <c r="F226" s="3">
        <v>100</v>
      </c>
      <c r="G226" s="2">
        <f t="shared" si="11"/>
        <v>-100</v>
      </c>
      <c r="I226" s="3">
        <v>100</v>
      </c>
    </row>
    <row r="227" spans="1:9">
      <c r="A227" s="9" t="s">
        <v>107</v>
      </c>
      <c r="B227" s="1" t="s">
        <v>58</v>
      </c>
      <c r="C227" s="1" t="s">
        <v>8</v>
      </c>
      <c r="D227" s="1" t="s">
        <v>59</v>
      </c>
      <c r="E227" s="2">
        <v>0</v>
      </c>
      <c r="F227" s="3">
        <v>163.36000000000001</v>
      </c>
      <c r="G227" s="2">
        <f t="shared" si="11"/>
        <v>-163.36000000000001</v>
      </c>
      <c r="I227" s="3">
        <v>160</v>
      </c>
    </row>
    <row r="228" spans="1:9">
      <c r="A228" s="9" t="s">
        <v>108</v>
      </c>
      <c r="B228" s="1" t="s">
        <v>58</v>
      </c>
      <c r="C228" s="1" t="s">
        <v>8</v>
      </c>
      <c r="D228" s="1" t="s">
        <v>59</v>
      </c>
      <c r="E228" s="2">
        <v>0</v>
      </c>
      <c r="F228" s="3">
        <v>99.36</v>
      </c>
      <c r="G228" s="2">
        <f t="shared" si="11"/>
        <v>-99.36</v>
      </c>
      <c r="I228" s="3">
        <v>104</v>
      </c>
    </row>
    <row r="229" spans="1:9">
      <c r="A229" s="9" t="s">
        <v>111</v>
      </c>
      <c r="B229" s="1" t="s">
        <v>58</v>
      </c>
      <c r="C229" s="1" t="s">
        <v>8</v>
      </c>
      <c r="D229" s="1" t="s">
        <v>59</v>
      </c>
      <c r="E229" s="2">
        <v>199</v>
      </c>
      <c r="F229" s="3">
        <v>112</v>
      </c>
      <c r="G229" s="2">
        <f t="shared" si="11"/>
        <v>87</v>
      </c>
      <c r="I229" s="3">
        <v>112</v>
      </c>
    </row>
    <row r="230" spans="1:9">
      <c r="A230" s="9" t="s">
        <v>112</v>
      </c>
      <c r="B230" s="1" t="s">
        <v>58</v>
      </c>
      <c r="C230" s="1" t="s">
        <v>8</v>
      </c>
      <c r="D230" s="1" t="s">
        <v>59</v>
      </c>
      <c r="E230" s="2">
        <v>0</v>
      </c>
      <c r="F230" s="3">
        <v>99.36</v>
      </c>
      <c r="G230" s="2">
        <f t="shared" si="11"/>
        <v>-99.36</v>
      </c>
      <c r="I230" s="3">
        <v>104</v>
      </c>
    </row>
    <row r="231" spans="1:9">
      <c r="A231" s="9">
        <v>1502118</v>
      </c>
      <c r="B231" s="1" t="s">
        <v>58</v>
      </c>
      <c r="C231" s="1" t="s">
        <v>8</v>
      </c>
      <c r="D231" s="1" t="s">
        <v>59</v>
      </c>
      <c r="F231" s="3">
        <v>0</v>
      </c>
      <c r="G231" s="2">
        <f t="shared" si="11"/>
        <v>0</v>
      </c>
      <c r="I231" s="3">
        <v>28</v>
      </c>
    </row>
    <row r="232" spans="1:9">
      <c r="A232" s="9" t="s">
        <v>116</v>
      </c>
      <c r="B232" s="1" t="s">
        <v>58</v>
      </c>
      <c r="C232" s="1" t="s">
        <v>8</v>
      </c>
      <c r="D232" s="1" t="s">
        <v>59</v>
      </c>
      <c r="E232" s="2">
        <v>0</v>
      </c>
      <c r="F232" s="3">
        <v>80.209999999999994</v>
      </c>
      <c r="G232" s="2">
        <f t="shared" si="11"/>
        <v>-80.209999999999994</v>
      </c>
      <c r="I232" s="3">
        <v>80.209999999999994</v>
      </c>
    </row>
    <row r="233" spans="1:9">
      <c r="A233" s="9" t="s">
        <v>119</v>
      </c>
      <c r="B233" s="1" t="s">
        <v>58</v>
      </c>
      <c r="C233" s="1" t="s">
        <v>8</v>
      </c>
      <c r="D233" s="1" t="s">
        <v>59</v>
      </c>
      <c r="E233" s="2">
        <v>0</v>
      </c>
      <c r="F233" s="3">
        <v>99.36</v>
      </c>
      <c r="G233" s="2">
        <f t="shared" si="11"/>
        <v>-99.36</v>
      </c>
      <c r="I233" s="3">
        <v>104</v>
      </c>
    </row>
    <row r="234" spans="1:9">
      <c r="A234" s="9" t="s">
        <v>123</v>
      </c>
      <c r="B234" s="1" t="s">
        <v>58</v>
      </c>
      <c r="C234" s="1" t="s">
        <v>8</v>
      </c>
      <c r="D234" s="1" t="s">
        <v>59</v>
      </c>
      <c r="E234" s="2">
        <v>0</v>
      </c>
      <c r="F234" s="3">
        <v>203.36</v>
      </c>
      <c r="G234" s="2">
        <f t="shared" si="11"/>
        <v>-203.36</v>
      </c>
      <c r="I234" s="3">
        <v>198.9</v>
      </c>
    </row>
    <row r="235" spans="1:9">
      <c r="A235" s="9" t="s">
        <v>124</v>
      </c>
      <c r="B235" s="1" t="s">
        <v>58</v>
      </c>
      <c r="C235" s="1" t="s">
        <v>8</v>
      </c>
      <c r="D235" s="1" t="s">
        <v>59</v>
      </c>
      <c r="E235" s="2">
        <v>0</v>
      </c>
      <c r="F235" s="3">
        <v>99.36</v>
      </c>
      <c r="G235" s="2">
        <f t="shared" si="11"/>
        <v>-99.36</v>
      </c>
      <c r="I235" s="3">
        <v>104</v>
      </c>
    </row>
    <row r="236" spans="1:9">
      <c r="A236" s="9" t="s">
        <v>130</v>
      </c>
      <c r="B236" s="1" t="s">
        <v>58</v>
      </c>
      <c r="C236" s="1" t="s">
        <v>8</v>
      </c>
      <c r="D236" s="1" t="s">
        <v>59</v>
      </c>
      <c r="E236" s="2">
        <v>0</v>
      </c>
      <c r="F236" s="3">
        <v>107.36</v>
      </c>
      <c r="G236" s="2">
        <f t="shared" si="11"/>
        <v>-107.36</v>
      </c>
      <c r="I236" s="3">
        <v>112</v>
      </c>
    </row>
    <row r="237" spans="1:9">
      <c r="A237" s="9" t="s">
        <v>131</v>
      </c>
      <c r="B237" s="1" t="s">
        <v>58</v>
      </c>
      <c r="C237" s="1" t="s">
        <v>8</v>
      </c>
      <c r="D237" s="1" t="s">
        <v>59</v>
      </c>
      <c r="E237" s="2">
        <v>0</v>
      </c>
      <c r="F237" s="3">
        <v>99.36</v>
      </c>
      <c r="G237" s="2">
        <f t="shared" si="11"/>
        <v>-99.36</v>
      </c>
      <c r="H237" s="2">
        <f>SUM(F219:F237)-SUM(E219:E237)</f>
        <v>1905.2099999999996</v>
      </c>
      <c r="I237" s="3">
        <v>104</v>
      </c>
    </row>
    <row r="239" spans="1:9">
      <c r="A239" s="19" t="s">
        <v>67</v>
      </c>
      <c r="B239" s="1" t="s">
        <v>86</v>
      </c>
      <c r="C239" s="1" t="s">
        <v>8</v>
      </c>
      <c r="D239" s="1" t="s">
        <v>87</v>
      </c>
      <c r="E239" s="2">
        <v>0</v>
      </c>
      <c r="F239" s="2">
        <v>0</v>
      </c>
      <c r="G239" s="2">
        <f>E239-F239</f>
        <v>0</v>
      </c>
      <c r="I239" s="2">
        <v>943.95</v>
      </c>
    </row>
    <row r="240" spans="1:9">
      <c r="A240" s="9" t="s">
        <v>83</v>
      </c>
      <c r="B240" s="1" t="s">
        <v>86</v>
      </c>
      <c r="C240" s="1" t="s">
        <v>8</v>
      </c>
      <c r="D240" s="1" t="s">
        <v>87</v>
      </c>
      <c r="E240" s="2">
        <v>0</v>
      </c>
      <c r="F240" s="2">
        <v>2100</v>
      </c>
      <c r="G240" s="2">
        <f>E240-F240</f>
        <v>-2100</v>
      </c>
      <c r="I240" s="2">
        <v>2275</v>
      </c>
    </row>
    <row r="241" spans="1:9">
      <c r="A241" s="9" t="s">
        <v>103</v>
      </c>
      <c r="B241" s="1" t="s">
        <v>86</v>
      </c>
      <c r="C241" s="1" t="s">
        <v>8</v>
      </c>
      <c r="D241" s="1" t="s">
        <v>87</v>
      </c>
      <c r="E241" s="2">
        <v>0</v>
      </c>
      <c r="F241" s="2">
        <v>1312.58</v>
      </c>
      <c r="G241" s="2">
        <f>E241-F241</f>
        <v>-1312.58</v>
      </c>
      <c r="I241" s="2">
        <v>1312.58</v>
      </c>
    </row>
    <row r="242" spans="1:9">
      <c r="A242" s="9" t="s">
        <v>108</v>
      </c>
      <c r="B242" s="1" t="s">
        <v>86</v>
      </c>
      <c r="C242" s="1" t="s">
        <v>8</v>
      </c>
      <c r="D242" s="1" t="s">
        <v>87</v>
      </c>
      <c r="E242" s="2">
        <v>0</v>
      </c>
      <c r="F242" s="2">
        <v>2205</v>
      </c>
      <c r="G242" s="2">
        <f>E242-F242</f>
        <v>-2205</v>
      </c>
      <c r="I242" s="2">
        <v>2275</v>
      </c>
    </row>
    <row r="243" spans="1:9">
      <c r="A243" s="9" t="s">
        <v>112</v>
      </c>
      <c r="B243" s="1" t="s">
        <v>86</v>
      </c>
      <c r="C243" s="1" t="s">
        <v>8</v>
      </c>
      <c r="D243" s="1" t="s">
        <v>87</v>
      </c>
      <c r="E243" s="2">
        <v>0</v>
      </c>
      <c r="F243" s="2">
        <v>2205</v>
      </c>
      <c r="G243" s="2">
        <f>E243-F243</f>
        <v>-2205</v>
      </c>
      <c r="H243" s="2">
        <f>SUM(F239:F243)-SUM(E239:E243)</f>
        <v>7822.58</v>
      </c>
      <c r="I243" s="2">
        <v>2275</v>
      </c>
    </row>
    <row r="245" spans="1:9">
      <c r="A245" s="9" t="s">
        <v>31</v>
      </c>
      <c r="B245" s="1" t="s">
        <v>36</v>
      </c>
      <c r="C245" s="1" t="s">
        <v>8</v>
      </c>
      <c r="D245" s="1" t="s">
        <v>37</v>
      </c>
      <c r="E245" s="2">
        <v>0</v>
      </c>
      <c r="F245" s="2">
        <v>91453.29</v>
      </c>
      <c r="G245" s="2">
        <f>E245-F245</f>
        <v>-91453.29</v>
      </c>
      <c r="H245" s="2">
        <f>SUM(F245:F245)-SUM(E245:E245)</f>
        <v>91453.29</v>
      </c>
      <c r="I245" s="2">
        <v>208561.94</v>
      </c>
    </row>
    <row r="247" spans="1:9">
      <c r="A247" s="9" t="s">
        <v>96</v>
      </c>
      <c r="B247" s="11" t="s">
        <v>145</v>
      </c>
      <c r="C247" s="1" t="s">
        <v>8</v>
      </c>
      <c r="D247" s="1" t="s">
        <v>41</v>
      </c>
      <c r="E247" s="2">
        <v>8000</v>
      </c>
      <c r="F247" s="2">
        <v>0</v>
      </c>
      <c r="G247" s="2">
        <f>E247-F247</f>
        <v>8000</v>
      </c>
      <c r="H247" s="2">
        <f>SUM(F247:F247)-SUM(E247:E247)</f>
        <v>-8000</v>
      </c>
      <c r="I247" s="2">
        <v>0</v>
      </c>
    </row>
    <row r="248" spans="1:9">
      <c r="B248" s="11"/>
    </row>
    <row r="249" spans="1:9">
      <c r="A249" s="9" t="s">
        <v>67</v>
      </c>
      <c r="B249" s="1" t="s">
        <v>68</v>
      </c>
      <c r="C249" s="1" t="s">
        <v>8</v>
      </c>
      <c r="D249" s="1" t="s">
        <v>69</v>
      </c>
      <c r="E249" s="2">
        <v>0</v>
      </c>
      <c r="F249" s="2">
        <v>1250</v>
      </c>
      <c r="G249" s="2">
        <f>E249-F249</f>
        <v>-1250</v>
      </c>
      <c r="I249" s="2">
        <v>1250</v>
      </c>
    </row>
    <row r="250" spans="1:9">
      <c r="A250" s="9" t="s">
        <v>79</v>
      </c>
      <c r="B250" s="1" t="s">
        <v>68</v>
      </c>
      <c r="C250" s="1" t="s">
        <v>8</v>
      </c>
      <c r="D250" s="1" t="s">
        <v>69</v>
      </c>
      <c r="E250" s="2">
        <v>3723</v>
      </c>
      <c r="F250" s="2">
        <v>1156</v>
      </c>
      <c r="G250" s="2">
        <f>E250-F250</f>
        <v>2567</v>
      </c>
      <c r="I250" s="2">
        <v>1156</v>
      </c>
    </row>
    <row r="251" spans="1:9">
      <c r="A251" s="9" t="s">
        <v>83</v>
      </c>
      <c r="B251" s="1" t="s">
        <v>68</v>
      </c>
      <c r="C251" s="1" t="s">
        <v>8</v>
      </c>
      <c r="D251" s="1" t="s">
        <v>69</v>
      </c>
      <c r="E251" s="2">
        <v>0</v>
      </c>
      <c r="F251" s="2">
        <v>14639</v>
      </c>
      <c r="G251" s="2">
        <f>E251-F251</f>
        <v>-14639</v>
      </c>
      <c r="I251" s="2">
        <v>14639</v>
      </c>
    </row>
    <row r="252" spans="1:9">
      <c r="A252" s="9" t="s">
        <v>111</v>
      </c>
      <c r="B252" s="1" t="s">
        <v>68</v>
      </c>
      <c r="C252" s="1" t="s">
        <v>8</v>
      </c>
      <c r="D252" s="1" t="s">
        <v>69</v>
      </c>
      <c r="E252" s="2">
        <v>8925</v>
      </c>
      <c r="F252" s="2">
        <v>8925</v>
      </c>
      <c r="G252" s="2">
        <f>E252-F252</f>
        <v>0</v>
      </c>
      <c r="I252" s="2">
        <v>8925</v>
      </c>
    </row>
    <row r="253" spans="1:9">
      <c r="A253" s="9" t="s">
        <v>122</v>
      </c>
      <c r="B253" s="11" t="s">
        <v>68</v>
      </c>
      <c r="C253" s="1" t="s">
        <v>8</v>
      </c>
      <c r="D253" s="1" t="s">
        <v>69</v>
      </c>
      <c r="E253" s="2">
        <v>12750</v>
      </c>
      <c r="F253" s="2">
        <v>0</v>
      </c>
      <c r="G253" s="2">
        <f>E253-F253</f>
        <v>12750</v>
      </c>
      <c r="H253" s="2">
        <f>SUM(F249:F253)-SUM(E249:E253)</f>
        <v>572</v>
      </c>
      <c r="I253" s="2">
        <v>0</v>
      </c>
    </row>
    <row r="254" spans="1:9">
      <c r="B254" s="11"/>
    </row>
    <row r="255" spans="1:9">
      <c r="A255" s="9" t="s">
        <v>16</v>
      </c>
      <c r="B255" s="1" t="s">
        <v>21</v>
      </c>
      <c r="C255" s="1" t="s">
        <v>8</v>
      </c>
      <c r="D255" s="1" t="s">
        <v>22</v>
      </c>
      <c r="E255" s="2">
        <v>0</v>
      </c>
      <c r="F255" s="2">
        <v>26712.5</v>
      </c>
      <c r="G255" s="2">
        <f>E255-F255</f>
        <v>-26712.5</v>
      </c>
      <c r="H255" s="2">
        <f>F255</f>
        <v>26712.5</v>
      </c>
      <c r="I255" s="2">
        <v>26712.5</v>
      </c>
    </row>
    <row r="257" spans="1:9">
      <c r="A257" s="9" t="s">
        <v>31</v>
      </c>
      <c r="B257" s="1" t="s">
        <v>38</v>
      </c>
      <c r="C257" s="1" t="s">
        <v>8</v>
      </c>
      <c r="D257" s="1" t="s">
        <v>39</v>
      </c>
      <c r="E257" s="2">
        <v>0</v>
      </c>
      <c r="F257" s="2">
        <v>8800</v>
      </c>
      <c r="G257" s="2">
        <f>E257-F257</f>
        <v>-8800</v>
      </c>
      <c r="H257" s="2">
        <f>SUM(F257:F257)-SUM(E257:E257)</f>
        <v>8800</v>
      </c>
      <c r="I257" s="2">
        <v>8800</v>
      </c>
    </row>
    <row r="259" spans="1:9">
      <c r="A259" s="9" t="s">
        <v>31</v>
      </c>
      <c r="B259" s="1" t="s">
        <v>40</v>
      </c>
      <c r="C259" s="1" t="s">
        <v>8</v>
      </c>
      <c r="D259" s="1" t="s">
        <v>41</v>
      </c>
      <c r="E259" s="2">
        <v>0</v>
      </c>
      <c r="F259" s="3">
        <v>690</v>
      </c>
      <c r="G259" s="2">
        <f t="shared" ref="G259:G265" si="12">E259-F259</f>
        <v>-690</v>
      </c>
      <c r="I259" s="3">
        <v>690</v>
      </c>
    </row>
    <row r="260" spans="1:9">
      <c r="A260" s="19" t="s">
        <v>79</v>
      </c>
      <c r="B260" s="1" t="s">
        <v>40</v>
      </c>
      <c r="C260" s="1" t="s">
        <v>8</v>
      </c>
      <c r="D260" s="1" t="s">
        <v>41</v>
      </c>
      <c r="F260" s="3">
        <v>8896.14</v>
      </c>
      <c r="G260" s="2">
        <f t="shared" si="12"/>
        <v>-8896.14</v>
      </c>
      <c r="I260" s="3">
        <v>8926.1299999999992</v>
      </c>
    </row>
    <row r="261" spans="1:9">
      <c r="A261" s="9" t="s">
        <v>96</v>
      </c>
      <c r="B261" s="1" t="s">
        <v>40</v>
      </c>
      <c r="C261" s="1" t="s">
        <v>8</v>
      </c>
      <c r="D261" s="1" t="s">
        <v>41</v>
      </c>
      <c r="E261" s="2">
        <v>12500</v>
      </c>
      <c r="F261" s="3">
        <v>32268.32</v>
      </c>
      <c r="G261" s="2">
        <f t="shared" si="12"/>
        <v>-19768.32</v>
      </c>
      <c r="I261" s="3">
        <v>32268.32</v>
      </c>
    </row>
    <row r="262" spans="1:9">
      <c r="A262" s="9" t="s">
        <v>100</v>
      </c>
      <c r="B262" s="1" t="s">
        <v>40</v>
      </c>
      <c r="C262" s="1" t="s">
        <v>8</v>
      </c>
      <c r="D262" s="1" t="s">
        <v>41</v>
      </c>
      <c r="E262" s="2">
        <v>0</v>
      </c>
      <c r="F262" s="3">
        <v>2049.85</v>
      </c>
      <c r="G262" s="2">
        <f t="shared" si="12"/>
        <v>-2049.85</v>
      </c>
      <c r="I262" s="3">
        <v>2049.85</v>
      </c>
    </row>
    <row r="263" spans="1:9">
      <c r="A263" s="9" t="s">
        <v>111</v>
      </c>
      <c r="B263" s="1" t="s">
        <v>40</v>
      </c>
      <c r="C263" s="1" t="s">
        <v>8</v>
      </c>
      <c r="D263" s="1" t="s">
        <v>41</v>
      </c>
      <c r="E263" s="2">
        <v>0</v>
      </c>
      <c r="F263" s="3">
        <v>6098.33</v>
      </c>
      <c r="G263" s="2">
        <f t="shared" si="12"/>
        <v>-6098.33</v>
      </c>
      <c r="I263" s="3">
        <v>6098.33</v>
      </c>
    </row>
    <row r="264" spans="1:9">
      <c r="A264" s="9" t="s">
        <v>115</v>
      </c>
      <c r="B264" s="1" t="s">
        <v>40</v>
      </c>
      <c r="C264" s="1" t="s">
        <v>8</v>
      </c>
      <c r="D264" s="1" t="s">
        <v>41</v>
      </c>
      <c r="E264" s="2">
        <v>7700</v>
      </c>
      <c r="F264" s="3">
        <v>5000</v>
      </c>
      <c r="G264" s="2">
        <f t="shared" si="12"/>
        <v>2700</v>
      </c>
      <c r="I264" s="3">
        <v>5000</v>
      </c>
    </row>
    <row r="265" spans="1:9">
      <c r="A265" s="9" t="s">
        <v>116</v>
      </c>
      <c r="B265" s="1" t="s">
        <v>40</v>
      </c>
      <c r="C265" s="1" t="s">
        <v>8</v>
      </c>
      <c r="D265" s="1" t="s">
        <v>41</v>
      </c>
      <c r="E265" s="2">
        <v>0</v>
      </c>
      <c r="F265" s="3">
        <v>0</v>
      </c>
      <c r="G265" s="2">
        <f t="shared" si="12"/>
        <v>0</v>
      </c>
      <c r="H265" s="2">
        <f>SUM(F259:F265)-SUM(E259:E265)</f>
        <v>34802.639999999999</v>
      </c>
      <c r="I265" s="3">
        <v>0</v>
      </c>
    </row>
    <row r="267" spans="1:9">
      <c r="A267" s="9" t="s">
        <v>62</v>
      </c>
      <c r="B267" s="1" t="s">
        <v>63</v>
      </c>
      <c r="C267" s="1" t="s">
        <v>8</v>
      </c>
      <c r="D267" s="1" t="s">
        <v>64</v>
      </c>
      <c r="E267" s="2">
        <v>0</v>
      </c>
      <c r="F267" s="2">
        <v>0</v>
      </c>
      <c r="G267" s="2">
        <f>E267-F267</f>
        <v>0</v>
      </c>
      <c r="H267" s="2">
        <f>SUM(F267:F267)-SUM(E267:E267)</f>
        <v>0</v>
      </c>
      <c r="I267" s="21">
        <v>0</v>
      </c>
    </row>
    <row r="269" spans="1:9">
      <c r="A269" s="9" t="s">
        <v>100</v>
      </c>
      <c r="B269" s="1" t="s">
        <v>101</v>
      </c>
      <c r="C269" s="1" t="s">
        <v>8</v>
      </c>
      <c r="D269" s="1" t="s">
        <v>102</v>
      </c>
      <c r="E269" s="2">
        <v>0</v>
      </c>
      <c r="F269" s="2">
        <v>465.87</v>
      </c>
      <c r="G269" s="2">
        <f>E269-F269</f>
        <v>-465.87</v>
      </c>
      <c r="H269" s="2">
        <f>SUM(F269:F269)-SUM(E269:E269)</f>
        <v>465.87</v>
      </c>
      <c r="I269" s="2">
        <v>465.87</v>
      </c>
    </row>
    <row r="271" spans="1:9">
      <c r="A271" s="9" t="s">
        <v>116</v>
      </c>
      <c r="B271" s="1" t="s">
        <v>117</v>
      </c>
      <c r="C271" s="1" t="s">
        <v>8</v>
      </c>
      <c r="D271" s="1" t="s">
        <v>118</v>
      </c>
      <c r="E271" s="2">
        <v>0</v>
      </c>
      <c r="F271" s="2">
        <v>0</v>
      </c>
      <c r="G271" s="2">
        <f>E271-F271</f>
        <v>0</v>
      </c>
      <c r="H271" s="2">
        <f>SUM(F271:F271)-SUM(E271:E271)</f>
        <v>0</v>
      </c>
      <c r="I271" s="21">
        <v>0</v>
      </c>
    </row>
    <row r="273" spans="1:9">
      <c r="A273" s="9" t="s">
        <v>96</v>
      </c>
      <c r="B273" s="11" t="s">
        <v>146</v>
      </c>
      <c r="C273" s="1" t="s">
        <v>8</v>
      </c>
      <c r="D273" s="1" t="s">
        <v>147</v>
      </c>
      <c r="E273" s="2">
        <v>40000</v>
      </c>
      <c r="F273" s="2">
        <v>0</v>
      </c>
      <c r="G273" s="2">
        <f>E273-F273</f>
        <v>40000</v>
      </c>
      <c r="H273" s="2">
        <f>SUM(F273:F273)-SUM(E273:E273)</f>
        <v>-40000</v>
      </c>
      <c r="I273" s="2">
        <v>0</v>
      </c>
    </row>
    <row r="274" spans="1:9">
      <c r="B274" s="11"/>
    </row>
    <row r="275" spans="1:9">
      <c r="A275" s="9" t="s">
        <v>67</v>
      </c>
      <c r="B275" s="1" t="s">
        <v>70</v>
      </c>
      <c r="C275" s="1" t="s">
        <v>8</v>
      </c>
      <c r="D275" s="1" t="s">
        <v>71</v>
      </c>
      <c r="E275" s="2">
        <v>0</v>
      </c>
      <c r="F275" s="2">
        <v>2627.74</v>
      </c>
      <c r="G275" s="2">
        <f>E275-F275</f>
        <v>-2627.74</v>
      </c>
      <c r="I275" s="2">
        <v>2627.74</v>
      </c>
    </row>
    <row r="276" spans="1:9">
      <c r="A276" s="9" t="s">
        <v>79</v>
      </c>
      <c r="B276" s="1" t="s">
        <v>70</v>
      </c>
      <c r="C276" s="1" t="s">
        <v>8</v>
      </c>
      <c r="D276" s="1" t="s">
        <v>71</v>
      </c>
      <c r="E276" s="2">
        <v>10500</v>
      </c>
      <c r="F276" s="2">
        <v>2957.11</v>
      </c>
      <c r="G276" s="2">
        <f>E276-F276</f>
        <v>7542.8899999999994</v>
      </c>
      <c r="I276" s="2">
        <v>2957.11</v>
      </c>
    </row>
    <row r="277" spans="1:9">
      <c r="A277" s="9" t="s">
        <v>83</v>
      </c>
      <c r="B277" s="1" t="s">
        <v>70</v>
      </c>
      <c r="C277" s="1" t="s">
        <v>8</v>
      </c>
      <c r="D277" s="1" t="s">
        <v>71</v>
      </c>
      <c r="E277" s="2">
        <v>0</v>
      </c>
      <c r="F277" s="2">
        <v>16570.419999999998</v>
      </c>
      <c r="G277" s="2">
        <f>E277-F277</f>
        <v>-16570.419999999998</v>
      </c>
      <c r="I277" s="2">
        <v>15048.82</v>
      </c>
    </row>
    <row r="278" spans="1:9">
      <c r="A278" s="9" t="s">
        <v>100</v>
      </c>
      <c r="B278" s="1" t="s">
        <v>70</v>
      </c>
      <c r="C278" s="1" t="s">
        <v>8</v>
      </c>
      <c r="D278" s="1" t="s">
        <v>71</v>
      </c>
      <c r="E278" s="2">
        <v>0</v>
      </c>
      <c r="F278" s="2">
        <v>469.73</v>
      </c>
      <c r="G278" s="2">
        <f>E278-F278</f>
        <v>-469.73</v>
      </c>
      <c r="H278" s="2">
        <f>SUM(F275:F278)-SUM(E275:E278)</f>
        <v>12124.999999999996</v>
      </c>
      <c r="I278" s="2">
        <v>469.73</v>
      </c>
    </row>
    <row r="280" spans="1:9">
      <c r="A280" s="9" t="s">
        <v>16</v>
      </c>
      <c r="B280" s="1" t="s">
        <v>23</v>
      </c>
      <c r="C280" s="1" t="s">
        <v>8</v>
      </c>
      <c r="D280" s="1" t="s">
        <v>24</v>
      </c>
      <c r="E280" s="2">
        <v>142000</v>
      </c>
      <c r="F280" s="3">
        <v>27258.58</v>
      </c>
      <c r="G280" s="2">
        <f t="shared" ref="G280:G305" si="13">E280-F280</f>
        <v>114741.42</v>
      </c>
      <c r="I280" s="3">
        <v>26550.87</v>
      </c>
    </row>
    <row r="281" spans="1:9">
      <c r="A281" s="9" t="s">
        <v>27</v>
      </c>
      <c r="B281" s="1" t="s">
        <v>23</v>
      </c>
      <c r="C281" s="1" t="s">
        <v>8</v>
      </c>
      <c r="D281" s="1" t="s">
        <v>24</v>
      </c>
      <c r="E281" s="2">
        <v>0</v>
      </c>
      <c r="F281" s="3">
        <v>8116.98</v>
      </c>
      <c r="G281" s="2">
        <f t="shared" si="13"/>
        <v>-8116.98</v>
      </c>
      <c r="I281" s="3">
        <v>8116.98</v>
      </c>
    </row>
    <row r="282" spans="1:9">
      <c r="A282" s="9" t="s">
        <v>31</v>
      </c>
      <c r="B282" s="1" t="s">
        <v>23</v>
      </c>
      <c r="C282" s="1" t="s">
        <v>8</v>
      </c>
      <c r="D282" s="1" t="s">
        <v>24</v>
      </c>
      <c r="E282" s="2">
        <v>0</v>
      </c>
      <c r="F282" s="3">
        <v>4185.83</v>
      </c>
      <c r="G282" s="2">
        <f t="shared" si="13"/>
        <v>-4185.83</v>
      </c>
      <c r="I282" s="3">
        <v>4185.83</v>
      </c>
    </row>
    <row r="283" spans="1:9">
      <c r="A283" s="9" t="s">
        <v>65</v>
      </c>
      <c r="B283" s="1" t="s">
        <v>23</v>
      </c>
      <c r="C283" s="1" t="s">
        <v>8</v>
      </c>
      <c r="D283" s="1" t="s">
        <v>24</v>
      </c>
      <c r="E283" s="2">
        <v>0</v>
      </c>
      <c r="F283" s="3">
        <v>5910.72</v>
      </c>
      <c r="G283" s="2">
        <f t="shared" si="13"/>
        <v>-5910.72</v>
      </c>
      <c r="I283" s="3">
        <v>5910.72</v>
      </c>
    </row>
    <row r="284" spans="1:9">
      <c r="A284" s="9" t="s">
        <v>67</v>
      </c>
      <c r="B284" s="1" t="s">
        <v>23</v>
      </c>
      <c r="C284" s="1" t="s">
        <v>8</v>
      </c>
      <c r="D284" s="1" t="s">
        <v>24</v>
      </c>
      <c r="E284" s="2">
        <v>28665</v>
      </c>
      <c r="F284" s="3">
        <v>55719.05</v>
      </c>
      <c r="G284" s="2">
        <f t="shared" si="13"/>
        <v>-27054.050000000003</v>
      </c>
      <c r="I284" s="3">
        <v>55710.83</v>
      </c>
    </row>
    <row r="285" spans="1:9">
      <c r="A285" s="9" t="s">
        <v>74</v>
      </c>
      <c r="B285" s="1" t="s">
        <v>23</v>
      </c>
      <c r="C285" s="1" t="s">
        <v>8</v>
      </c>
      <c r="D285" s="1" t="s">
        <v>24</v>
      </c>
      <c r="E285" s="2">
        <v>0</v>
      </c>
      <c r="F285" s="3">
        <v>5516.49</v>
      </c>
      <c r="G285" s="2">
        <f t="shared" si="13"/>
        <v>-5516.49</v>
      </c>
      <c r="I285" s="3">
        <v>5516.49</v>
      </c>
    </row>
    <row r="286" spans="1:9">
      <c r="A286" s="9" t="s">
        <v>75</v>
      </c>
      <c r="B286" s="1" t="s">
        <v>23</v>
      </c>
      <c r="C286" s="1" t="s">
        <v>8</v>
      </c>
      <c r="D286" s="1" t="s">
        <v>24</v>
      </c>
      <c r="E286" s="2">
        <v>0</v>
      </c>
      <c r="F286" s="3">
        <v>3064.18</v>
      </c>
      <c r="G286" s="2">
        <f t="shared" si="13"/>
        <v>-3064.18</v>
      </c>
      <c r="I286" s="3">
        <v>2979.52</v>
      </c>
    </row>
    <row r="287" spans="1:9">
      <c r="A287" s="9" t="s">
        <v>78</v>
      </c>
      <c r="B287" s="1" t="s">
        <v>23</v>
      </c>
      <c r="C287" s="1" t="s">
        <v>8</v>
      </c>
      <c r="D287" s="1" t="s">
        <v>24</v>
      </c>
      <c r="E287" s="2">
        <v>0</v>
      </c>
      <c r="F287" s="3">
        <v>6501.66</v>
      </c>
      <c r="G287" s="2">
        <f t="shared" si="13"/>
        <v>-6501.66</v>
      </c>
      <c r="I287" s="3">
        <v>6501.66</v>
      </c>
    </row>
    <row r="288" spans="1:9">
      <c r="A288" s="9" t="s">
        <v>79</v>
      </c>
      <c r="B288" s="1" t="s">
        <v>23</v>
      </c>
      <c r="C288" s="1" t="s">
        <v>8</v>
      </c>
      <c r="D288" s="1" t="s">
        <v>24</v>
      </c>
      <c r="E288" s="2">
        <v>0</v>
      </c>
      <c r="F288" s="3">
        <v>3412.92</v>
      </c>
      <c r="G288" s="2">
        <f t="shared" si="13"/>
        <v>-3412.92</v>
      </c>
      <c r="I288" s="3">
        <v>3411.86</v>
      </c>
    </row>
    <row r="289" spans="1:9">
      <c r="A289" s="9" t="s">
        <v>82</v>
      </c>
      <c r="B289" s="1" t="s">
        <v>23</v>
      </c>
      <c r="C289" s="1" t="s">
        <v>8</v>
      </c>
      <c r="D289" s="1" t="s">
        <v>24</v>
      </c>
      <c r="E289" s="2">
        <v>0</v>
      </c>
      <c r="F289" s="3">
        <v>9543.0400000000009</v>
      </c>
      <c r="G289" s="2">
        <f t="shared" si="13"/>
        <v>-9543.0400000000009</v>
      </c>
      <c r="I289" s="3">
        <v>9543.0400000000009</v>
      </c>
    </row>
    <row r="290" spans="1:9">
      <c r="A290" s="9" t="s">
        <v>83</v>
      </c>
      <c r="B290" s="1" t="s">
        <v>23</v>
      </c>
      <c r="C290" s="1" t="s">
        <v>8</v>
      </c>
      <c r="D290" s="1" t="s">
        <v>24</v>
      </c>
      <c r="E290" s="2">
        <v>0</v>
      </c>
      <c r="F290" s="3">
        <v>3712.47</v>
      </c>
      <c r="G290" s="2">
        <f t="shared" si="13"/>
        <v>-3712.47</v>
      </c>
      <c r="I290" s="3">
        <f>3702.51+238</f>
        <v>3940.51</v>
      </c>
    </row>
    <row r="291" spans="1:9">
      <c r="A291" s="9" t="s">
        <v>94</v>
      </c>
      <c r="B291" s="1" t="s">
        <v>23</v>
      </c>
      <c r="C291" s="1" t="s">
        <v>8</v>
      </c>
      <c r="D291" s="1" t="s">
        <v>24</v>
      </c>
      <c r="E291" s="2">
        <v>0</v>
      </c>
      <c r="F291" s="3">
        <v>11454.15</v>
      </c>
      <c r="G291" s="2">
        <f t="shared" si="13"/>
        <v>-11454.15</v>
      </c>
      <c r="I291" s="3">
        <v>11454.15</v>
      </c>
    </row>
    <row r="292" spans="1:9">
      <c r="A292" s="9" t="s">
        <v>96</v>
      </c>
      <c r="B292" s="1" t="s">
        <v>23</v>
      </c>
      <c r="C292" s="1" t="s">
        <v>8</v>
      </c>
      <c r="D292" s="1" t="s">
        <v>24</v>
      </c>
      <c r="E292" s="2">
        <v>32625</v>
      </c>
      <c r="F292" s="3">
        <v>8745.5499999999993</v>
      </c>
      <c r="G292" s="2">
        <f t="shared" si="13"/>
        <v>23879.45</v>
      </c>
      <c r="I292" s="3">
        <v>8745.5499999999993</v>
      </c>
    </row>
    <row r="293" spans="1:9">
      <c r="A293" s="9" t="s">
        <v>100</v>
      </c>
      <c r="B293" s="1" t="s">
        <v>23</v>
      </c>
      <c r="C293" s="1" t="s">
        <v>8</v>
      </c>
      <c r="D293" s="1" t="s">
        <v>24</v>
      </c>
      <c r="E293" s="2">
        <v>0</v>
      </c>
      <c r="F293" s="3">
        <v>4465.34</v>
      </c>
      <c r="G293" s="2">
        <f t="shared" si="13"/>
        <v>-4465.34</v>
      </c>
      <c r="I293" s="3">
        <v>4465.34</v>
      </c>
    </row>
    <row r="294" spans="1:9">
      <c r="A294" s="9" t="s">
        <v>104</v>
      </c>
      <c r="B294" s="1" t="s">
        <v>23</v>
      </c>
      <c r="C294" s="1" t="s">
        <v>8</v>
      </c>
      <c r="D294" s="1" t="s">
        <v>24</v>
      </c>
      <c r="E294" s="2">
        <v>0</v>
      </c>
      <c r="F294" s="3">
        <v>7401.56</v>
      </c>
      <c r="G294" s="2">
        <f t="shared" si="13"/>
        <v>-7401.56</v>
      </c>
      <c r="I294" s="3">
        <v>7401.56</v>
      </c>
    </row>
    <row r="295" spans="1:9">
      <c r="A295" s="9" t="s">
        <v>106</v>
      </c>
      <c r="B295" s="1" t="s">
        <v>23</v>
      </c>
      <c r="C295" s="1" t="s">
        <v>8</v>
      </c>
      <c r="D295" s="1" t="s">
        <v>24</v>
      </c>
      <c r="E295" s="2">
        <v>0</v>
      </c>
      <c r="F295" s="3">
        <v>904</v>
      </c>
      <c r="G295" s="2">
        <f t="shared" si="13"/>
        <v>-904</v>
      </c>
      <c r="I295" s="3">
        <v>904</v>
      </c>
    </row>
    <row r="296" spans="1:9">
      <c r="A296" s="9" t="s">
        <v>109</v>
      </c>
      <c r="B296" s="1" t="s">
        <v>23</v>
      </c>
      <c r="C296" s="1" t="s">
        <v>8</v>
      </c>
      <c r="D296" s="1" t="s">
        <v>24</v>
      </c>
      <c r="E296" s="2">
        <v>0</v>
      </c>
      <c r="F296" s="3">
        <v>6879.22</v>
      </c>
      <c r="G296" s="2">
        <f t="shared" si="13"/>
        <v>-6879.22</v>
      </c>
      <c r="I296" s="3">
        <v>6879.22</v>
      </c>
    </row>
    <row r="297" spans="1:9">
      <c r="A297" s="9" t="s">
        <v>111</v>
      </c>
      <c r="B297" s="1" t="s">
        <v>23</v>
      </c>
      <c r="C297" s="1" t="s">
        <v>8</v>
      </c>
      <c r="D297" s="1" t="s">
        <v>24</v>
      </c>
      <c r="E297" s="2">
        <v>0</v>
      </c>
      <c r="F297" s="3">
        <v>6481.84</v>
      </c>
      <c r="G297" s="2">
        <f t="shared" si="13"/>
        <v>-6481.84</v>
      </c>
      <c r="I297" s="3">
        <v>6231.62</v>
      </c>
    </row>
    <row r="298" spans="1:9">
      <c r="A298" s="9" t="s">
        <v>113</v>
      </c>
      <c r="B298" s="1" t="s">
        <v>23</v>
      </c>
      <c r="C298" s="1" t="s">
        <v>8</v>
      </c>
      <c r="D298" s="1" t="s">
        <v>24</v>
      </c>
      <c r="E298" s="2">
        <v>0</v>
      </c>
      <c r="F298" s="3">
        <v>6626.48</v>
      </c>
      <c r="G298" s="2">
        <f t="shared" si="13"/>
        <v>-6626.48</v>
      </c>
      <c r="I298" s="3">
        <v>6626.48</v>
      </c>
    </row>
    <row r="299" spans="1:9">
      <c r="A299" s="9" t="s">
        <v>115</v>
      </c>
      <c r="B299" s="1" t="s">
        <v>23</v>
      </c>
      <c r="C299" s="1" t="s">
        <v>8</v>
      </c>
      <c r="D299" s="1" t="s">
        <v>24</v>
      </c>
      <c r="E299" s="2">
        <v>5325</v>
      </c>
      <c r="F299" s="3">
        <v>1537.64</v>
      </c>
      <c r="G299" s="2">
        <f t="shared" si="13"/>
        <v>3787.3599999999997</v>
      </c>
      <c r="I299" s="3">
        <v>1537.64</v>
      </c>
    </row>
    <row r="300" spans="1:9">
      <c r="A300" s="9" t="s">
        <v>116</v>
      </c>
      <c r="B300" s="1" t="s">
        <v>23</v>
      </c>
      <c r="C300" s="1" t="s">
        <v>8</v>
      </c>
      <c r="D300" s="1" t="s">
        <v>24</v>
      </c>
      <c r="E300" s="2">
        <v>0</v>
      </c>
      <c r="F300" s="3">
        <v>1462.76</v>
      </c>
      <c r="G300" s="2">
        <f t="shared" si="13"/>
        <v>-1462.76</v>
      </c>
      <c r="I300" s="3">
        <v>1462.76</v>
      </c>
    </row>
    <row r="301" spans="1:9">
      <c r="A301" s="9" t="s">
        <v>120</v>
      </c>
      <c r="B301" s="1" t="s">
        <v>23</v>
      </c>
      <c r="C301" s="1" t="s">
        <v>8</v>
      </c>
      <c r="D301" s="1" t="s">
        <v>24</v>
      </c>
      <c r="E301" s="2">
        <v>0</v>
      </c>
      <c r="F301" s="3">
        <v>6649.8</v>
      </c>
      <c r="G301" s="2">
        <f t="shared" si="13"/>
        <v>-6649.8</v>
      </c>
      <c r="I301" s="3">
        <v>6649.8</v>
      </c>
    </row>
    <row r="302" spans="1:9">
      <c r="A302" s="9" t="s">
        <v>122</v>
      </c>
      <c r="B302" s="1" t="s">
        <v>23</v>
      </c>
      <c r="C302" s="1" t="s">
        <v>8</v>
      </c>
      <c r="D302" s="1" t="s">
        <v>24</v>
      </c>
      <c r="E302" s="2">
        <v>0</v>
      </c>
      <c r="F302" s="3">
        <v>904</v>
      </c>
      <c r="G302" s="2">
        <f t="shared" si="13"/>
        <v>-904</v>
      </c>
      <c r="I302" s="3">
        <v>904</v>
      </c>
    </row>
    <row r="303" spans="1:9">
      <c r="A303" s="9" t="s">
        <v>125</v>
      </c>
      <c r="B303" s="1" t="s">
        <v>23</v>
      </c>
      <c r="C303" s="1" t="s">
        <v>8</v>
      </c>
      <c r="D303" s="1" t="s">
        <v>24</v>
      </c>
      <c r="E303" s="2">
        <v>0</v>
      </c>
      <c r="F303" s="3">
        <v>7549.89</v>
      </c>
      <c r="G303" s="2">
        <f t="shared" si="13"/>
        <v>-7549.89</v>
      </c>
      <c r="I303" s="3">
        <v>7549.89</v>
      </c>
    </row>
    <row r="304" spans="1:9">
      <c r="A304" s="9" t="s">
        <v>127</v>
      </c>
      <c r="B304" s="1" t="s">
        <v>23</v>
      </c>
      <c r="C304" s="1" t="s">
        <v>8</v>
      </c>
      <c r="D304" s="1" t="s">
        <v>24</v>
      </c>
      <c r="E304" s="2">
        <v>4100</v>
      </c>
      <c r="F304" s="3">
        <v>3045.37</v>
      </c>
      <c r="G304" s="2">
        <f t="shared" si="13"/>
        <v>1054.6300000000001</v>
      </c>
      <c r="I304" s="3">
        <v>3045.37</v>
      </c>
    </row>
    <row r="305" spans="1:9">
      <c r="A305" s="9" t="s">
        <v>132</v>
      </c>
      <c r="B305" s="1" t="s">
        <v>23</v>
      </c>
      <c r="C305" s="1" t="s">
        <v>8</v>
      </c>
      <c r="D305" s="1" t="s">
        <v>24</v>
      </c>
      <c r="E305" s="2">
        <v>36120</v>
      </c>
      <c r="F305" s="3">
        <v>8836.77</v>
      </c>
      <c r="G305" s="2">
        <f t="shared" si="13"/>
        <v>27283.23</v>
      </c>
      <c r="H305" s="2">
        <f>SUM(F280:F305)-SUM(E280:E305)</f>
        <v>-32948.709999999992</v>
      </c>
      <c r="I305" s="3">
        <v>8836.77</v>
      </c>
    </row>
    <row r="307" spans="1:9">
      <c r="A307" s="9" t="s">
        <v>67</v>
      </c>
      <c r="B307" s="1" t="s">
        <v>72</v>
      </c>
      <c r="C307" s="1" t="s">
        <v>8</v>
      </c>
      <c r="D307" s="1" t="s">
        <v>73</v>
      </c>
      <c r="E307" s="2">
        <v>4200</v>
      </c>
      <c r="F307" s="2">
        <v>96.75</v>
      </c>
      <c r="G307" s="2">
        <f>E307-F307</f>
        <v>4103.25</v>
      </c>
      <c r="H307" s="2">
        <f>SUM(F307:F307)-SUM(E307:E307)</f>
        <v>-4103.25</v>
      </c>
      <c r="I307" s="2">
        <v>96.75</v>
      </c>
    </row>
    <row r="309" spans="1:9">
      <c r="A309" s="9" t="s">
        <v>28</v>
      </c>
      <c r="B309" s="1" t="s">
        <v>29</v>
      </c>
      <c r="C309" s="1" t="s">
        <v>8</v>
      </c>
      <c r="D309" s="1" t="s">
        <v>30</v>
      </c>
      <c r="E309" s="2">
        <v>0</v>
      </c>
      <c r="F309" s="2">
        <v>35461.35</v>
      </c>
      <c r="G309" s="2">
        <f t="shared" ref="G309:G316" si="14">E309-F309</f>
        <v>-35461.35</v>
      </c>
      <c r="I309" s="2">
        <v>35461.35</v>
      </c>
    </row>
    <row r="310" spans="1:9">
      <c r="A310" s="9" t="s">
        <v>66</v>
      </c>
      <c r="B310" s="1" t="s">
        <v>29</v>
      </c>
      <c r="C310" s="1" t="s">
        <v>8</v>
      </c>
      <c r="D310" s="1" t="s">
        <v>30</v>
      </c>
      <c r="E310" s="2">
        <v>0</v>
      </c>
      <c r="F310" s="2">
        <v>14178.43</v>
      </c>
      <c r="G310" s="2">
        <f t="shared" si="14"/>
        <v>-14178.43</v>
      </c>
      <c r="I310" s="2">
        <v>14178.43</v>
      </c>
    </row>
    <row r="311" spans="1:9">
      <c r="A311" s="9" t="s">
        <v>95</v>
      </c>
      <c r="B311" s="1" t="s">
        <v>29</v>
      </c>
      <c r="C311" s="1" t="s">
        <v>8</v>
      </c>
      <c r="D311" s="1" t="s">
        <v>30</v>
      </c>
      <c r="E311" s="2">
        <v>1000000</v>
      </c>
      <c r="F311" s="2">
        <v>167307.17000000001</v>
      </c>
      <c r="G311" s="2">
        <f t="shared" si="14"/>
        <v>832692.83</v>
      </c>
      <c r="I311" s="2">
        <v>167307.17000000001</v>
      </c>
    </row>
    <row r="312" spans="1:9">
      <c r="A312" s="9" t="s">
        <v>105</v>
      </c>
      <c r="B312" s="1" t="s">
        <v>29</v>
      </c>
      <c r="C312" s="1" t="s">
        <v>8</v>
      </c>
      <c r="D312" s="1" t="s">
        <v>30</v>
      </c>
      <c r="E312" s="2">
        <v>0</v>
      </c>
      <c r="F312" s="2">
        <v>40347.31</v>
      </c>
      <c r="G312" s="2">
        <f t="shared" si="14"/>
        <v>-40347.31</v>
      </c>
      <c r="I312" s="2">
        <v>40347.31</v>
      </c>
    </row>
    <row r="313" spans="1:9">
      <c r="A313" s="9" t="s">
        <v>110</v>
      </c>
      <c r="B313" s="1" t="s">
        <v>29</v>
      </c>
      <c r="C313" s="1" t="s">
        <v>8</v>
      </c>
      <c r="D313" s="1" t="s">
        <v>30</v>
      </c>
      <c r="E313" s="2">
        <v>0</v>
      </c>
      <c r="F313" s="2">
        <v>22171.95</v>
      </c>
      <c r="G313" s="2">
        <f t="shared" si="14"/>
        <v>-22171.95</v>
      </c>
      <c r="I313" s="2">
        <v>22171.95</v>
      </c>
    </row>
    <row r="314" spans="1:9">
      <c r="A314" s="9" t="s">
        <v>114</v>
      </c>
      <c r="B314" s="1" t="s">
        <v>29</v>
      </c>
      <c r="C314" s="1" t="s">
        <v>8</v>
      </c>
      <c r="D314" s="1" t="s">
        <v>30</v>
      </c>
      <c r="E314" s="2">
        <v>0</v>
      </c>
      <c r="F314" s="2">
        <v>35841.9</v>
      </c>
      <c r="G314" s="2">
        <f t="shared" si="14"/>
        <v>-35841.9</v>
      </c>
      <c r="I314" s="2">
        <v>35841.9</v>
      </c>
    </row>
    <row r="315" spans="1:9">
      <c r="A315" s="9" t="s">
        <v>121</v>
      </c>
      <c r="B315" s="1" t="s">
        <v>29</v>
      </c>
      <c r="C315" s="1" t="s">
        <v>8</v>
      </c>
      <c r="D315" s="1" t="s">
        <v>30</v>
      </c>
      <c r="E315" s="2">
        <v>0</v>
      </c>
      <c r="F315" s="2">
        <v>41823.769999999997</v>
      </c>
      <c r="G315" s="2">
        <f t="shared" si="14"/>
        <v>-41823.769999999997</v>
      </c>
      <c r="I315" s="2">
        <v>41823.769999999997</v>
      </c>
    </row>
    <row r="316" spans="1:9">
      <c r="A316" s="9" t="s">
        <v>126</v>
      </c>
      <c r="B316" s="1" t="s">
        <v>29</v>
      </c>
      <c r="C316" s="1" t="s">
        <v>8</v>
      </c>
      <c r="D316" s="1" t="s">
        <v>30</v>
      </c>
      <c r="E316" s="2">
        <v>0</v>
      </c>
      <c r="F316" s="2">
        <v>53501.93</v>
      </c>
      <c r="G316" s="2">
        <f t="shared" si="14"/>
        <v>-53501.93</v>
      </c>
      <c r="H316" s="2">
        <f>SUM(F309:F316)-SUM(E309:E316)</f>
        <v>-589366.18999999994</v>
      </c>
      <c r="I316" s="2">
        <v>53501.93</v>
      </c>
    </row>
    <row r="318" spans="1:9">
      <c r="A318" s="9" t="s">
        <v>127</v>
      </c>
      <c r="B318" s="1" t="s">
        <v>128</v>
      </c>
      <c r="C318" s="1" t="s">
        <v>8</v>
      </c>
      <c r="D318" s="1" t="s">
        <v>129</v>
      </c>
      <c r="E318" s="2">
        <v>0</v>
      </c>
      <c r="F318" s="2">
        <v>4594.1400000000003</v>
      </c>
      <c r="G318" s="2">
        <f>E318-F318</f>
        <v>-4594.1400000000003</v>
      </c>
      <c r="H318" s="2">
        <f>SUM(F318:F318)-SUM(E318:E318)</f>
        <v>4594.1400000000003</v>
      </c>
      <c r="I318" s="2">
        <v>4594.1400000000003</v>
      </c>
    </row>
    <row r="320" spans="1:9">
      <c r="A320" s="9" t="s">
        <v>31</v>
      </c>
      <c r="B320" s="1" t="s">
        <v>42</v>
      </c>
      <c r="C320" s="1" t="s">
        <v>8</v>
      </c>
      <c r="D320" s="1" t="s">
        <v>43</v>
      </c>
      <c r="E320" s="2">
        <v>0</v>
      </c>
      <c r="F320" s="2">
        <v>120543.35</v>
      </c>
      <c r="G320" s="2">
        <f t="shared" ref="G320:G329" si="15">E320-F320</f>
        <v>-120543.35</v>
      </c>
      <c r="I320" s="2">
        <v>120543.35</v>
      </c>
    </row>
    <row r="321" spans="1:9">
      <c r="A321" s="9" t="s">
        <v>67</v>
      </c>
      <c r="B321" s="1" t="s">
        <v>42</v>
      </c>
      <c r="C321" s="1" t="s">
        <v>8</v>
      </c>
      <c r="D321" s="1" t="s">
        <v>43</v>
      </c>
      <c r="E321" s="2">
        <v>184780</v>
      </c>
      <c r="F321" s="2">
        <v>89415.52</v>
      </c>
      <c r="G321" s="2">
        <f t="shared" si="15"/>
        <v>95364.479999999996</v>
      </c>
      <c r="I321" s="2">
        <v>89712.6</v>
      </c>
    </row>
    <row r="322" spans="1:9">
      <c r="A322" s="9" t="s">
        <v>75</v>
      </c>
      <c r="B322" s="11" t="s">
        <v>42</v>
      </c>
      <c r="C322" s="1" t="s">
        <v>8</v>
      </c>
      <c r="D322" s="1" t="s">
        <v>43</v>
      </c>
      <c r="E322" s="2">
        <v>2000</v>
      </c>
      <c r="F322" s="2">
        <v>0</v>
      </c>
      <c r="G322" s="2">
        <f t="shared" si="15"/>
        <v>2000</v>
      </c>
      <c r="I322" s="2">
        <v>0</v>
      </c>
    </row>
    <row r="323" spans="1:9">
      <c r="A323" s="9" t="s">
        <v>83</v>
      </c>
      <c r="B323" s="1" t="s">
        <v>42</v>
      </c>
      <c r="C323" s="1" t="s">
        <v>8</v>
      </c>
      <c r="D323" s="1" t="s">
        <v>43</v>
      </c>
      <c r="E323" s="2">
        <v>36940</v>
      </c>
      <c r="F323" s="2">
        <v>20511.759999999998</v>
      </c>
      <c r="G323" s="2">
        <f t="shared" si="15"/>
        <v>16428.240000000002</v>
      </c>
      <c r="I323" s="2">
        <v>20511.759999999998</v>
      </c>
    </row>
    <row r="324" spans="1:9">
      <c r="A324" s="9" t="s">
        <v>96</v>
      </c>
      <c r="B324" s="1" t="s">
        <v>42</v>
      </c>
      <c r="C324" s="1" t="s">
        <v>8</v>
      </c>
      <c r="D324" s="1" t="s">
        <v>43</v>
      </c>
      <c r="E324" s="2">
        <v>225500</v>
      </c>
      <c r="F324" s="2">
        <v>11408.68</v>
      </c>
      <c r="G324" s="2">
        <f t="shared" si="15"/>
        <v>214091.32</v>
      </c>
      <c r="I324" s="2">
        <v>11408.68</v>
      </c>
    </row>
    <row r="325" spans="1:9">
      <c r="A325" s="9" t="s">
        <v>106</v>
      </c>
      <c r="B325" s="1" t="s">
        <v>42</v>
      </c>
      <c r="C325" s="1" t="s">
        <v>8</v>
      </c>
      <c r="D325" s="1" t="s">
        <v>43</v>
      </c>
      <c r="E325" s="2">
        <v>97027.74</v>
      </c>
      <c r="F325" s="2">
        <v>97178.71</v>
      </c>
      <c r="G325" s="2">
        <f t="shared" si="15"/>
        <v>-150.97000000000116</v>
      </c>
      <c r="I325" s="2">
        <v>96997.77</v>
      </c>
    </row>
    <row r="326" spans="1:9">
      <c r="A326" s="9" t="s">
        <v>111</v>
      </c>
      <c r="B326" s="1" t="s">
        <v>42</v>
      </c>
      <c r="C326" s="1" t="s">
        <v>8</v>
      </c>
      <c r="D326" s="1" t="s">
        <v>43</v>
      </c>
      <c r="E326" s="2">
        <v>21407.75</v>
      </c>
      <c r="F326" s="2">
        <v>18618.849999999999</v>
      </c>
      <c r="G326" s="2">
        <f t="shared" si="15"/>
        <v>2788.9000000000015</v>
      </c>
      <c r="I326" s="2">
        <v>18618.849999999999</v>
      </c>
    </row>
    <row r="327" spans="1:9">
      <c r="A327" s="9" t="s">
        <v>115</v>
      </c>
      <c r="B327" s="1" t="s">
        <v>42</v>
      </c>
      <c r="C327" s="1" t="s">
        <v>8</v>
      </c>
      <c r="D327" s="1" t="s">
        <v>43</v>
      </c>
      <c r="E327" s="2">
        <v>49900.28</v>
      </c>
      <c r="F327" s="2">
        <v>34180.980000000003</v>
      </c>
      <c r="G327" s="2">
        <f t="shared" si="15"/>
        <v>15719.299999999996</v>
      </c>
      <c r="I327" s="2">
        <v>34180.980000000003</v>
      </c>
    </row>
    <row r="328" spans="1:9">
      <c r="A328" s="9" t="s">
        <v>122</v>
      </c>
      <c r="B328" s="1" t="s">
        <v>42</v>
      </c>
      <c r="C328" s="1" t="s">
        <v>8</v>
      </c>
      <c r="D328" s="1" t="s">
        <v>43</v>
      </c>
      <c r="E328" s="2">
        <v>84693.75</v>
      </c>
      <c r="F328" s="2">
        <v>106916.35</v>
      </c>
      <c r="G328" s="2">
        <f t="shared" si="15"/>
        <v>-22222.600000000006</v>
      </c>
      <c r="I328" s="2">
        <v>105752.2</v>
      </c>
    </row>
    <row r="329" spans="1:9">
      <c r="A329" s="9" t="s">
        <v>127</v>
      </c>
      <c r="B329" s="1" t="s">
        <v>42</v>
      </c>
      <c r="C329" s="1" t="s">
        <v>8</v>
      </c>
      <c r="D329" s="1" t="s">
        <v>43</v>
      </c>
      <c r="E329" s="2">
        <v>160118</v>
      </c>
      <c r="F329" s="2">
        <v>134864.73000000001</v>
      </c>
      <c r="G329" s="2">
        <f t="shared" si="15"/>
        <v>25253.26999999999</v>
      </c>
      <c r="H329" s="2">
        <f>SUM(F320:F329)-SUM(E320:E329)</f>
        <v>-228728.59000000008</v>
      </c>
      <c r="I329" s="2">
        <v>134864.73000000001</v>
      </c>
    </row>
    <row r="331" spans="1:9">
      <c r="A331" s="9" t="s">
        <v>96</v>
      </c>
      <c r="B331" s="1" t="s">
        <v>97</v>
      </c>
      <c r="C331" s="1" t="s">
        <v>8</v>
      </c>
      <c r="D331" s="1" t="s">
        <v>98</v>
      </c>
      <c r="E331" s="2">
        <v>0</v>
      </c>
      <c r="F331" s="2">
        <v>770.5</v>
      </c>
      <c r="G331" s="2">
        <f>E331-F331</f>
        <v>-770.5</v>
      </c>
      <c r="H331" s="2">
        <f>SUM(F331:F331)-SUM(E331:E331)</f>
        <v>770.5</v>
      </c>
      <c r="I331" s="2">
        <v>770.5</v>
      </c>
    </row>
    <row r="333" spans="1:9">
      <c r="A333" s="9" t="s">
        <v>75</v>
      </c>
      <c r="B333" s="11" t="s">
        <v>80</v>
      </c>
      <c r="C333" s="1" t="s">
        <v>8</v>
      </c>
      <c r="D333" s="1" t="s">
        <v>81</v>
      </c>
      <c r="E333" s="2">
        <v>5300</v>
      </c>
      <c r="F333" s="2">
        <v>0</v>
      </c>
      <c r="G333" s="2">
        <f>E333-F333</f>
        <v>5300</v>
      </c>
      <c r="I333" s="2">
        <v>0</v>
      </c>
    </row>
    <row r="334" spans="1:9">
      <c r="A334" s="9" t="s">
        <v>79</v>
      </c>
      <c r="B334" s="1" t="s">
        <v>80</v>
      </c>
      <c r="C334" s="1" t="s">
        <v>8</v>
      </c>
      <c r="D334" s="1" t="s">
        <v>81</v>
      </c>
      <c r="E334" s="2">
        <v>5400</v>
      </c>
      <c r="F334" s="2">
        <v>193.82</v>
      </c>
      <c r="G334" s="2">
        <f>E334-F334</f>
        <v>5206.18</v>
      </c>
      <c r="H334" s="2">
        <f>SUM(F333:F334)-SUM(E333:E334)</f>
        <v>-10506.18</v>
      </c>
      <c r="I334" s="2">
        <v>193.82</v>
      </c>
    </row>
    <row r="336" spans="1:9">
      <c r="A336" s="9" t="s">
        <v>75</v>
      </c>
      <c r="B336" s="1" t="s">
        <v>76</v>
      </c>
      <c r="C336" s="1" t="s">
        <v>8</v>
      </c>
      <c r="D336" s="1" t="s">
        <v>77</v>
      </c>
      <c r="E336" s="2">
        <v>0</v>
      </c>
      <c r="F336" s="2">
        <v>4863.08</v>
      </c>
      <c r="G336" s="2">
        <f>E336-F336</f>
        <v>-4863.08</v>
      </c>
      <c r="I336" s="2">
        <v>4863.08</v>
      </c>
    </row>
    <row r="337" spans="1:9">
      <c r="A337" s="9" t="s">
        <v>83</v>
      </c>
      <c r="B337" s="1" t="s">
        <v>76</v>
      </c>
      <c r="C337" s="1" t="s">
        <v>8</v>
      </c>
      <c r="D337" s="1" t="s">
        <v>77</v>
      </c>
      <c r="E337" s="2">
        <v>242160</v>
      </c>
      <c r="F337" s="2">
        <v>133923.47</v>
      </c>
      <c r="G337" s="2">
        <f>E337-F337</f>
        <v>108236.53</v>
      </c>
      <c r="I337" s="2">
        <v>133923.47</v>
      </c>
    </row>
    <row r="338" spans="1:9">
      <c r="A338" s="9" t="s">
        <v>96</v>
      </c>
      <c r="B338" s="1" t="s">
        <v>76</v>
      </c>
      <c r="C338" s="1" t="s">
        <v>8</v>
      </c>
      <c r="D338" s="1" t="s">
        <v>77</v>
      </c>
      <c r="E338" s="2">
        <v>79449.7</v>
      </c>
      <c r="F338" s="2">
        <v>48801.31</v>
      </c>
      <c r="G338" s="2">
        <f>E338-F338</f>
        <v>30648.39</v>
      </c>
      <c r="I338" s="2">
        <v>47254.080000000002</v>
      </c>
    </row>
    <row r="339" spans="1:9">
      <c r="A339" s="9" t="s">
        <v>115</v>
      </c>
      <c r="B339" s="1" t="s">
        <v>76</v>
      </c>
      <c r="C339" s="1" t="s">
        <v>8</v>
      </c>
      <c r="D339" s="1" t="s">
        <v>77</v>
      </c>
      <c r="E339" s="2">
        <v>1445.29</v>
      </c>
      <c r="F339" s="2">
        <v>760.2</v>
      </c>
      <c r="G339" s="2">
        <f>E339-F339</f>
        <v>685.08999999999992</v>
      </c>
      <c r="I339" s="2">
        <v>760.2</v>
      </c>
    </row>
    <row r="340" spans="1:9">
      <c r="A340" s="9" t="s">
        <v>127</v>
      </c>
      <c r="B340" s="11" t="s">
        <v>76</v>
      </c>
      <c r="C340" s="1" t="s">
        <v>8</v>
      </c>
      <c r="D340" s="1" t="s">
        <v>77</v>
      </c>
      <c r="E340" s="2">
        <v>2000</v>
      </c>
      <c r="F340" s="2">
        <v>0</v>
      </c>
      <c r="G340" s="2">
        <f>E340-F340</f>
        <v>2000</v>
      </c>
      <c r="H340" s="2">
        <f>SUM(F336:F340)-SUM(E336:E340)</f>
        <v>-136706.93</v>
      </c>
      <c r="I340" s="2">
        <v>0</v>
      </c>
    </row>
    <row r="341" spans="1:9">
      <c r="B341" s="11"/>
    </row>
    <row r="342" spans="1:9">
      <c r="A342" s="9" t="s">
        <v>83</v>
      </c>
      <c r="B342" s="1" t="s">
        <v>88</v>
      </c>
      <c r="C342" s="1" t="s">
        <v>8</v>
      </c>
      <c r="D342" s="1" t="s">
        <v>89</v>
      </c>
      <c r="E342" s="2">
        <v>0</v>
      </c>
      <c r="F342" s="2">
        <v>5715.99</v>
      </c>
      <c r="G342" s="2">
        <f>E342-F342</f>
        <v>-5715.99</v>
      </c>
      <c r="I342" s="2">
        <v>5715.99</v>
      </c>
    </row>
    <row r="343" spans="1:9">
      <c r="A343" s="9" t="s">
        <v>96</v>
      </c>
      <c r="B343" s="1" t="s">
        <v>88</v>
      </c>
      <c r="C343" s="1" t="s">
        <v>8</v>
      </c>
      <c r="D343" s="1" t="s">
        <v>89</v>
      </c>
      <c r="E343" s="2">
        <v>0</v>
      </c>
      <c r="F343" s="2">
        <v>56553.75</v>
      </c>
      <c r="G343" s="2">
        <f>E343-F343</f>
        <v>-56553.75</v>
      </c>
      <c r="I343" s="2">
        <v>56553.75</v>
      </c>
    </row>
    <row r="344" spans="1:9">
      <c r="A344" s="9" t="s">
        <v>111</v>
      </c>
      <c r="B344" s="1" t="s">
        <v>88</v>
      </c>
      <c r="C344" s="1" t="s">
        <v>8</v>
      </c>
      <c r="D344" s="1" t="s">
        <v>89</v>
      </c>
      <c r="E344" s="2">
        <v>0</v>
      </c>
      <c r="F344" s="2">
        <v>35823.949999999997</v>
      </c>
      <c r="G344" s="2">
        <f>E344-F344</f>
        <v>-35823.949999999997</v>
      </c>
      <c r="I344" s="2">
        <v>35823.949999999997</v>
      </c>
    </row>
    <row r="345" spans="1:9">
      <c r="A345" s="9" t="s">
        <v>132</v>
      </c>
      <c r="B345" s="11" t="s">
        <v>88</v>
      </c>
      <c r="C345" s="1" t="s">
        <v>8</v>
      </c>
      <c r="D345" s="1" t="s">
        <v>89</v>
      </c>
      <c r="E345" s="2">
        <v>12500</v>
      </c>
      <c r="F345" s="2">
        <v>0</v>
      </c>
      <c r="G345" s="2">
        <f>E345-F345</f>
        <v>12500</v>
      </c>
      <c r="I345" s="2">
        <v>0</v>
      </c>
    </row>
    <row r="346" spans="1:9">
      <c r="A346" s="9" t="s">
        <v>133</v>
      </c>
      <c r="B346" s="1" t="s">
        <v>88</v>
      </c>
      <c r="C346" s="1" t="s">
        <v>8</v>
      </c>
      <c r="D346" s="1" t="s">
        <v>89</v>
      </c>
      <c r="E346" s="2">
        <v>4800</v>
      </c>
      <c r="F346" s="2">
        <v>5416.86</v>
      </c>
      <c r="G346" s="2">
        <f>E346-F346</f>
        <v>-616.85999999999967</v>
      </c>
      <c r="H346" s="2">
        <f>SUM(F342:F346)-SUM(E342:E346)</f>
        <v>86210.55</v>
      </c>
      <c r="I346" s="2">
        <v>5416.86</v>
      </c>
    </row>
    <row r="348" spans="1:9">
      <c r="A348" s="9" t="s">
        <v>31</v>
      </c>
      <c r="B348" s="1" t="s">
        <v>44</v>
      </c>
      <c r="C348" s="1" t="s">
        <v>8</v>
      </c>
      <c r="D348" s="1" t="s">
        <v>45</v>
      </c>
      <c r="E348" s="2">
        <v>500000</v>
      </c>
      <c r="F348" s="3">
        <v>99821.93</v>
      </c>
      <c r="G348" s="2">
        <f t="shared" ref="G348:G358" si="16">E348-F348</f>
        <v>400178.07</v>
      </c>
      <c r="I348" s="3">
        <v>99821.93</v>
      </c>
    </row>
    <row r="349" spans="1:9">
      <c r="A349" s="9" t="s">
        <v>49</v>
      </c>
      <c r="B349" s="1" t="s">
        <v>44</v>
      </c>
      <c r="C349" s="1" t="s">
        <v>8</v>
      </c>
      <c r="D349" s="1" t="s">
        <v>45</v>
      </c>
      <c r="E349" s="2">
        <v>0</v>
      </c>
      <c r="F349" s="3">
        <v>12400</v>
      </c>
      <c r="G349" s="2">
        <f t="shared" si="16"/>
        <v>-12400</v>
      </c>
      <c r="I349" s="3">
        <v>12400</v>
      </c>
    </row>
    <row r="350" spans="1:9">
      <c r="A350" s="9" t="s">
        <v>79</v>
      </c>
      <c r="B350" s="1" t="s">
        <v>44</v>
      </c>
      <c r="C350" s="1" t="s">
        <v>8</v>
      </c>
      <c r="D350" s="1" t="s">
        <v>45</v>
      </c>
      <c r="E350" s="2">
        <v>1197</v>
      </c>
      <c r="F350" s="3">
        <v>525</v>
      </c>
      <c r="G350" s="2">
        <f t="shared" si="16"/>
        <v>672</v>
      </c>
      <c r="I350" s="3">
        <v>525</v>
      </c>
    </row>
    <row r="351" spans="1:9">
      <c r="A351" s="9" t="s">
        <v>83</v>
      </c>
      <c r="B351" s="1" t="s">
        <v>44</v>
      </c>
      <c r="C351" s="1" t="s">
        <v>8</v>
      </c>
      <c r="D351" s="1" t="s">
        <v>45</v>
      </c>
      <c r="E351" s="2">
        <v>0</v>
      </c>
      <c r="F351" s="3">
        <v>1481.44</v>
      </c>
      <c r="G351" s="2">
        <f t="shared" si="16"/>
        <v>-1481.44</v>
      </c>
      <c r="I351" s="3">
        <v>1481.44</v>
      </c>
    </row>
    <row r="352" spans="1:9">
      <c r="A352" s="9" t="s">
        <v>96</v>
      </c>
      <c r="B352" s="1" t="s">
        <v>44</v>
      </c>
      <c r="C352" s="1" t="s">
        <v>8</v>
      </c>
      <c r="D352" s="1" t="s">
        <v>45</v>
      </c>
      <c r="E352" s="2">
        <v>17900</v>
      </c>
      <c r="F352" s="3">
        <v>12400</v>
      </c>
      <c r="G352" s="2">
        <f t="shared" si="16"/>
        <v>5500</v>
      </c>
      <c r="I352" s="3">
        <v>12400</v>
      </c>
    </row>
    <row r="353" spans="1:9">
      <c r="A353" s="9" t="s">
        <v>106</v>
      </c>
      <c r="B353" s="1" t="s">
        <v>44</v>
      </c>
      <c r="C353" s="1" t="s">
        <v>8</v>
      </c>
      <c r="D353" s="1" t="s">
        <v>45</v>
      </c>
      <c r="E353" s="2">
        <v>16146.28</v>
      </c>
      <c r="F353" s="3">
        <v>11861.33</v>
      </c>
      <c r="G353" s="2">
        <f t="shared" si="16"/>
        <v>4284.9500000000007</v>
      </c>
      <c r="I353" s="3">
        <v>11861.33</v>
      </c>
    </row>
    <row r="354" spans="1:9">
      <c r="A354" s="9" t="s">
        <v>111</v>
      </c>
      <c r="B354" s="1" t="s">
        <v>44</v>
      </c>
      <c r="C354" s="1" t="s">
        <v>8</v>
      </c>
      <c r="D354" s="1" t="s">
        <v>45</v>
      </c>
      <c r="E354" s="2">
        <v>10000</v>
      </c>
      <c r="F354" s="3">
        <v>9820</v>
      </c>
      <c r="G354" s="2">
        <f t="shared" si="16"/>
        <v>180</v>
      </c>
      <c r="I354" s="3">
        <v>9820</v>
      </c>
    </row>
    <row r="355" spans="1:9">
      <c r="A355" s="9" t="s">
        <v>115</v>
      </c>
      <c r="B355" s="1" t="s">
        <v>44</v>
      </c>
      <c r="C355" s="1" t="s">
        <v>8</v>
      </c>
      <c r="D355" s="1" t="s">
        <v>45</v>
      </c>
      <c r="E355" s="2">
        <v>39500</v>
      </c>
      <c r="F355" s="3">
        <v>36560.769999999997</v>
      </c>
      <c r="G355" s="2">
        <f t="shared" si="16"/>
        <v>2939.2300000000032</v>
      </c>
      <c r="I355" s="3">
        <v>36560.769999999997</v>
      </c>
    </row>
    <row r="356" spans="1:9">
      <c r="A356" s="9" t="s">
        <v>122</v>
      </c>
      <c r="B356" s="1" t="s">
        <v>44</v>
      </c>
      <c r="C356" s="1" t="s">
        <v>8</v>
      </c>
      <c r="D356" s="1" t="s">
        <v>45</v>
      </c>
      <c r="E356" s="2">
        <v>70384.08</v>
      </c>
      <c r="F356" s="3">
        <v>63437.81</v>
      </c>
      <c r="G356" s="2">
        <f t="shared" si="16"/>
        <v>6946.2700000000041</v>
      </c>
      <c r="I356" s="3">
        <v>63437.81</v>
      </c>
    </row>
    <row r="357" spans="1:9">
      <c r="A357" s="9" t="s">
        <v>127</v>
      </c>
      <c r="B357" s="1" t="s">
        <v>44</v>
      </c>
      <c r="C357" s="1" t="s">
        <v>8</v>
      </c>
      <c r="D357" s="1" t="s">
        <v>45</v>
      </c>
      <c r="E357" s="2">
        <v>17300</v>
      </c>
      <c r="F357" s="3">
        <v>6990.62</v>
      </c>
      <c r="G357" s="2">
        <f t="shared" si="16"/>
        <v>10309.380000000001</v>
      </c>
      <c r="I357" s="3">
        <v>6990.62</v>
      </c>
    </row>
    <row r="358" spans="1:9">
      <c r="A358" s="9" t="s">
        <v>132</v>
      </c>
      <c r="B358" s="1" t="s">
        <v>44</v>
      </c>
      <c r="C358" s="1" t="s">
        <v>8</v>
      </c>
      <c r="D358" s="1" t="s">
        <v>45</v>
      </c>
      <c r="E358" s="2">
        <v>11000</v>
      </c>
      <c r="F358" s="3">
        <v>8500</v>
      </c>
      <c r="G358" s="2">
        <f t="shared" si="16"/>
        <v>2500</v>
      </c>
      <c r="H358" s="2">
        <f>SUM(F348:F358)-SUM(E348:E358)</f>
        <v>-419628.46</v>
      </c>
      <c r="I358" s="3">
        <f>3197.75+349</f>
        <v>3546.75</v>
      </c>
    </row>
    <row r="360" spans="1:9">
      <c r="A360" s="9" t="s">
        <v>16</v>
      </c>
      <c r="B360" s="1" t="s">
        <v>25</v>
      </c>
      <c r="C360" s="1" t="s">
        <v>8</v>
      </c>
      <c r="D360" s="1" t="s">
        <v>26</v>
      </c>
      <c r="E360" s="2">
        <v>57500</v>
      </c>
      <c r="F360" s="3">
        <v>49929.93</v>
      </c>
      <c r="G360" s="2">
        <f t="shared" ref="G360:G368" si="17">E360-F360</f>
        <v>7570.07</v>
      </c>
      <c r="I360" s="3">
        <v>49929.93</v>
      </c>
    </row>
    <row r="361" spans="1:9">
      <c r="A361" s="9" t="s">
        <v>27</v>
      </c>
      <c r="B361" s="1" t="s">
        <v>25</v>
      </c>
      <c r="C361" s="1" t="s">
        <v>8</v>
      </c>
      <c r="D361" s="1" t="s">
        <v>26</v>
      </c>
      <c r="E361" s="2">
        <v>0</v>
      </c>
      <c r="F361" s="3">
        <v>1051.1600000000001</v>
      </c>
      <c r="G361" s="2">
        <f t="shared" si="17"/>
        <v>-1051.1600000000001</v>
      </c>
      <c r="I361" s="3">
        <v>1051.1600000000001</v>
      </c>
    </row>
    <row r="362" spans="1:9">
      <c r="A362" s="9" t="s">
        <v>49</v>
      </c>
      <c r="B362" s="1" t="s">
        <v>25</v>
      </c>
      <c r="C362" s="1" t="s">
        <v>8</v>
      </c>
      <c r="D362" s="1" t="s">
        <v>26</v>
      </c>
      <c r="E362" s="2">
        <v>0</v>
      </c>
      <c r="F362" s="3">
        <v>47976</v>
      </c>
      <c r="G362" s="2">
        <f t="shared" si="17"/>
        <v>-47976</v>
      </c>
      <c r="I362" s="3">
        <v>47976</v>
      </c>
    </row>
    <row r="363" spans="1:9">
      <c r="A363" s="9" t="s">
        <v>65</v>
      </c>
      <c r="B363" s="1" t="s">
        <v>25</v>
      </c>
      <c r="C363" s="1" t="s">
        <v>8</v>
      </c>
      <c r="D363" s="1" t="s">
        <v>26</v>
      </c>
      <c r="E363" s="2">
        <v>0</v>
      </c>
      <c r="F363" s="3">
        <v>2400</v>
      </c>
      <c r="G363" s="2">
        <f t="shared" si="17"/>
        <v>-2400</v>
      </c>
      <c r="I363" s="3">
        <v>2400</v>
      </c>
    </row>
    <row r="364" spans="1:9">
      <c r="A364" s="9" t="s">
        <v>67</v>
      </c>
      <c r="B364" s="1" t="s">
        <v>25</v>
      </c>
      <c r="C364" s="1" t="s">
        <v>8</v>
      </c>
      <c r="D364" s="1" t="s">
        <v>26</v>
      </c>
      <c r="E364" s="2">
        <v>0</v>
      </c>
      <c r="F364" s="3">
        <v>13390.7</v>
      </c>
      <c r="G364" s="2">
        <f t="shared" si="17"/>
        <v>-13390.7</v>
      </c>
      <c r="I364" s="3">
        <v>13390.7</v>
      </c>
    </row>
    <row r="365" spans="1:9">
      <c r="A365" s="9" t="s">
        <v>83</v>
      </c>
      <c r="B365" s="1" t="s">
        <v>25</v>
      </c>
      <c r="C365" s="1" t="s">
        <v>8</v>
      </c>
      <c r="D365" s="1" t="s">
        <v>26</v>
      </c>
      <c r="E365" s="2">
        <v>11000</v>
      </c>
      <c r="F365" s="3">
        <v>20009</v>
      </c>
      <c r="G365" s="2">
        <f t="shared" si="17"/>
        <v>-9009</v>
      </c>
      <c r="I365" s="3">
        <v>20009</v>
      </c>
    </row>
    <row r="366" spans="1:9">
      <c r="A366" s="9" t="s">
        <v>96</v>
      </c>
      <c r="B366" s="1" t="s">
        <v>25</v>
      </c>
      <c r="C366" s="1" t="s">
        <v>8</v>
      </c>
      <c r="D366" s="1" t="s">
        <v>26</v>
      </c>
      <c r="E366" s="2">
        <v>17450</v>
      </c>
      <c r="F366" s="3">
        <v>6729.67</v>
      </c>
      <c r="G366" s="2">
        <f t="shared" si="17"/>
        <v>10720.33</v>
      </c>
      <c r="I366" s="3">
        <v>6729.67</v>
      </c>
    </row>
    <row r="367" spans="1:9">
      <c r="A367" s="19" t="s">
        <v>111</v>
      </c>
      <c r="B367" s="1" t="s">
        <v>25</v>
      </c>
      <c r="C367" s="1" t="s">
        <v>8</v>
      </c>
      <c r="D367" s="1" t="s">
        <v>26</v>
      </c>
      <c r="F367" s="3">
        <v>951.12</v>
      </c>
      <c r="G367" s="2">
        <f t="shared" si="17"/>
        <v>-951.12</v>
      </c>
      <c r="I367" s="3">
        <v>951.12</v>
      </c>
    </row>
    <row r="368" spans="1:9">
      <c r="A368" s="9" t="s">
        <v>113</v>
      </c>
      <c r="B368" s="1" t="s">
        <v>25</v>
      </c>
      <c r="C368" s="1" t="s">
        <v>8</v>
      </c>
      <c r="D368" s="1" t="s">
        <v>26</v>
      </c>
      <c r="E368" s="2">
        <v>0</v>
      </c>
      <c r="F368" s="3">
        <v>1050</v>
      </c>
      <c r="G368" s="2">
        <f t="shared" si="17"/>
        <v>-1050</v>
      </c>
      <c r="H368" s="2">
        <f>SUM(F360:F368)-SUM(E360:E368)</f>
        <v>57537.579999999987</v>
      </c>
      <c r="I368" s="3">
        <v>1050</v>
      </c>
    </row>
    <row r="370" spans="1:9">
      <c r="A370" s="9" t="s">
        <v>31</v>
      </c>
      <c r="B370" s="1" t="s">
        <v>46</v>
      </c>
      <c r="C370" s="1" t="s">
        <v>8</v>
      </c>
      <c r="D370" s="1" t="s">
        <v>47</v>
      </c>
      <c r="E370" s="2">
        <v>0</v>
      </c>
      <c r="F370" s="3">
        <v>13635</v>
      </c>
      <c r="G370" s="2">
        <f t="shared" ref="G370:G375" si="18">E370-F370</f>
        <v>-13635</v>
      </c>
      <c r="I370" s="3">
        <v>13635</v>
      </c>
    </row>
    <row r="371" spans="1:9">
      <c r="A371" s="9" t="s">
        <v>48</v>
      </c>
      <c r="B371" s="1" t="s">
        <v>46</v>
      </c>
      <c r="C371" s="1" t="s">
        <v>8</v>
      </c>
      <c r="D371" s="1" t="s">
        <v>47</v>
      </c>
      <c r="E371" s="2">
        <v>0</v>
      </c>
      <c r="F371" s="3">
        <v>4089</v>
      </c>
      <c r="G371" s="2">
        <f t="shared" si="18"/>
        <v>-4089</v>
      </c>
      <c r="I371" s="3">
        <v>4089</v>
      </c>
    </row>
    <row r="372" spans="1:9">
      <c r="A372" s="9" t="s">
        <v>79</v>
      </c>
      <c r="B372" s="1" t="s">
        <v>46</v>
      </c>
      <c r="C372" s="1" t="s">
        <v>8</v>
      </c>
      <c r="D372" s="1" t="s">
        <v>47</v>
      </c>
      <c r="E372" s="2">
        <v>9000</v>
      </c>
      <c r="F372" s="3">
        <v>119</v>
      </c>
      <c r="G372" s="2">
        <f t="shared" si="18"/>
        <v>8881</v>
      </c>
      <c r="I372" s="3">
        <v>119</v>
      </c>
    </row>
    <row r="373" spans="1:9">
      <c r="A373" s="9" t="s">
        <v>83</v>
      </c>
      <c r="B373" s="1" t="s">
        <v>46</v>
      </c>
      <c r="C373" s="1" t="s">
        <v>8</v>
      </c>
      <c r="D373" s="1" t="s">
        <v>47</v>
      </c>
      <c r="E373" s="2">
        <v>0</v>
      </c>
      <c r="F373" s="3">
        <v>2983.43</v>
      </c>
      <c r="G373" s="2">
        <f t="shared" si="18"/>
        <v>-2983.43</v>
      </c>
      <c r="I373" s="3">
        <v>1800.86</v>
      </c>
    </row>
    <row r="374" spans="1:9">
      <c r="A374" s="9" t="s">
        <v>115</v>
      </c>
      <c r="B374" s="1" t="s">
        <v>46</v>
      </c>
      <c r="C374" s="1" t="s">
        <v>8</v>
      </c>
      <c r="D374" s="1" t="s">
        <v>47</v>
      </c>
      <c r="E374" s="2">
        <v>0</v>
      </c>
      <c r="F374" s="3">
        <v>474</v>
      </c>
      <c r="G374" s="2">
        <f t="shared" si="18"/>
        <v>-474</v>
      </c>
      <c r="I374" s="3">
        <v>1392</v>
      </c>
    </row>
    <row r="375" spans="1:9">
      <c r="A375" s="9" t="s">
        <v>116</v>
      </c>
      <c r="B375" s="1" t="s">
        <v>46</v>
      </c>
      <c r="C375" s="1" t="s">
        <v>8</v>
      </c>
      <c r="D375" s="1" t="s">
        <v>47</v>
      </c>
      <c r="E375" s="2">
        <v>0</v>
      </c>
      <c r="F375" s="3">
        <v>2193</v>
      </c>
      <c r="G375" s="2">
        <f t="shared" si="18"/>
        <v>-2193</v>
      </c>
      <c r="H375" s="2">
        <f>SUM(F370:F375)-SUM(E370:E375)</f>
        <v>14493.43</v>
      </c>
      <c r="I375" s="3">
        <v>2193</v>
      </c>
    </row>
    <row r="377" spans="1:9">
      <c r="A377" s="9" t="s">
        <v>31</v>
      </c>
      <c r="B377" s="11" t="s">
        <v>143</v>
      </c>
      <c r="C377" s="1" t="s">
        <v>8</v>
      </c>
      <c r="D377" s="1" t="s">
        <v>144</v>
      </c>
      <c r="E377" s="2">
        <v>2456908</v>
      </c>
      <c r="F377" s="2">
        <v>0</v>
      </c>
      <c r="G377" s="2">
        <f>E377-F377</f>
        <v>2456908</v>
      </c>
      <c r="H377" s="2">
        <f>SUM(F377:F377)-SUM(E377:E377)</f>
        <v>-2456908</v>
      </c>
      <c r="I377" s="2">
        <v>0</v>
      </c>
    </row>
    <row r="379" spans="1:9">
      <c r="A379" s="9" t="s">
        <v>134</v>
      </c>
      <c r="E379" s="2">
        <f>SUM(E11:E377)</f>
        <v>6732015.8700000001</v>
      </c>
      <c r="F379" s="2">
        <f t="shared" ref="F379:I379" si="19">SUM(F11:F377)</f>
        <v>5771654.709999999</v>
      </c>
      <c r="G379" s="2">
        <f>-SUM(G11:G377)</f>
        <v>-960361.15999999736</v>
      </c>
      <c r="H379" s="2">
        <f t="shared" si="19"/>
        <v>-960361.15999999992</v>
      </c>
      <c r="I379" s="2">
        <f t="shared" si="19"/>
        <v>5788786.3100000005</v>
      </c>
    </row>
    <row r="381" spans="1:9">
      <c r="H381" s="20">
        <f>H379/E379</f>
        <v>-0.14265580749440507</v>
      </c>
    </row>
  </sheetData>
  <sortState ref="A12:J319">
    <sortCondition ref="B12:B319"/>
    <sortCondition ref="A12:A319"/>
    <sortCondition ref="C12:C319"/>
  </sortState>
  <pageMargins left="0.25" right="0.25" top="0.75" bottom="0.75" header="0.3" footer="0.3"/>
  <pageSetup scale="80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ESSER II 554GD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2023-09-21T18:58:13Z</cp:lastPrinted>
  <dcterms:created xsi:type="dcterms:W3CDTF">2023-02-03T20:23:10Z</dcterms:created>
  <dcterms:modified xsi:type="dcterms:W3CDTF">2023-09-21T18:59:16Z</dcterms:modified>
</cp:coreProperties>
</file>