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Fund 2\ESSER round 2 funding 9.2 million\"/>
    </mc:Choice>
  </mc:AlternateContent>
  <bookViews>
    <workbookView xWindow="0" yWindow="0" windowWidth="28800" windowHeight="11700"/>
  </bookViews>
  <sheets>
    <sheet name="ESSER II 554G" sheetId="1" r:id="rId1"/>
  </sheets>
  <definedNames>
    <definedName name="_xlnm.Print_Area" localSheetId="0">'ESSER II 554G'!$A$1:$I$83</definedName>
  </definedNames>
  <calcPr calcId="162913"/>
</workbook>
</file>

<file path=xl/calcChain.xml><?xml version="1.0" encoding="utf-8"?>
<calcChain xmlns="http://schemas.openxmlformats.org/spreadsheetml/2006/main">
  <c r="H83" i="1" l="1"/>
  <c r="I81" i="1"/>
  <c r="G17" i="1"/>
  <c r="F81" i="1"/>
  <c r="G78" i="1"/>
  <c r="G24" i="1"/>
  <c r="H19" i="1"/>
  <c r="G16" i="1"/>
  <c r="H14" i="1"/>
  <c r="G14" i="1"/>
  <c r="G13" i="1"/>
  <c r="G12" i="1"/>
  <c r="E81" i="1" l="1"/>
  <c r="H26" i="1"/>
  <c r="H78" i="1" l="1"/>
  <c r="H76" i="1"/>
  <c r="H74" i="1"/>
  <c r="H67" i="1"/>
  <c r="H62" i="1"/>
  <c r="H42" i="1"/>
  <c r="H39" i="1"/>
  <c r="H46" i="1"/>
  <c r="H36" i="1"/>
  <c r="H34" i="1"/>
  <c r="H28" i="1"/>
  <c r="H81" i="1" s="1"/>
  <c r="H32" i="1"/>
  <c r="G76" i="1"/>
  <c r="G74" i="1"/>
  <c r="G73" i="1"/>
  <c r="G72" i="1"/>
  <c r="G71" i="1"/>
  <c r="G70" i="1"/>
  <c r="G69" i="1"/>
  <c r="G67" i="1"/>
  <c r="G66" i="1"/>
  <c r="G65" i="1"/>
  <c r="G64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2" i="1"/>
  <c r="G41" i="1"/>
  <c r="G39" i="1"/>
  <c r="G38" i="1"/>
  <c r="G36" i="1"/>
  <c r="G34" i="1"/>
  <c r="G32" i="1"/>
  <c r="G31" i="1"/>
  <c r="G30" i="1"/>
  <c r="G28" i="1"/>
  <c r="G26" i="1"/>
  <c r="G25" i="1"/>
  <c r="G23" i="1"/>
  <c r="G21" i="1"/>
  <c r="G19" i="1"/>
  <c r="G18" i="1"/>
  <c r="G81" i="1" l="1"/>
</calcChain>
</file>

<file path=xl/sharedStrings.xml><?xml version="1.0" encoding="utf-8"?>
<sst xmlns="http://schemas.openxmlformats.org/spreadsheetml/2006/main" count="231" uniqueCount="80">
  <si>
    <t xml:space="preserve">ORG                           </t>
  </si>
  <si>
    <t>OBJ</t>
  </si>
  <si>
    <t>PROJECT</t>
  </si>
  <si>
    <t>ACCOUNT DESCRIPTION</t>
  </si>
  <si>
    <t>ORIGINAL APPROP</t>
  </si>
  <si>
    <t>REVISED BUDGET</t>
  </si>
  <si>
    <t>0002029</t>
  </si>
  <si>
    <t>0735</t>
  </si>
  <si>
    <t>554G</t>
  </si>
  <si>
    <t>TECH SOFTWARE</t>
  </si>
  <si>
    <t>0002037</t>
  </si>
  <si>
    <t>0734</t>
  </si>
  <si>
    <t>TECH-RELATED HARDWARE</t>
  </si>
  <si>
    <t>0002087</t>
  </si>
  <si>
    <t>0434</t>
  </si>
  <si>
    <t>BUILDING REPAIRS &amp; MAINT</t>
  </si>
  <si>
    <t>0002121</t>
  </si>
  <si>
    <t>0012099</t>
  </si>
  <si>
    <t>0453</t>
  </si>
  <si>
    <t>CONSTRUCTION-CARPETRY</t>
  </si>
  <si>
    <t>0012100</t>
  </si>
  <si>
    <t>0102118</t>
  </si>
  <si>
    <t>0112118</t>
  </si>
  <si>
    <t>0132118</t>
  </si>
  <si>
    <t>0172118</t>
  </si>
  <si>
    <t>0739</t>
  </si>
  <si>
    <t>OTHER EQUIPMENT</t>
  </si>
  <si>
    <t>0192118</t>
  </si>
  <si>
    <t>0610</t>
  </si>
  <si>
    <t>GENERAL SUPPLIES</t>
  </si>
  <si>
    <t>1102118</t>
  </si>
  <si>
    <t>1152118</t>
  </si>
  <si>
    <t>1502118</t>
  </si>
  <si>
    <t>0733</t>
  </si>
  <si>
    <t>FURNITURE &amp; FIXTURES</t>
  </si>
  <si>
    <t>1602118</t>
  </si>
  <si>
    <t>1702118</t>
  </si>
  <si>
    <t>0349</t>
  </si>
  <si>
    <t>OTHER PROFESSIONAL SERVICES</t>
  </si>
  <si>
    <t>9602087</t>
  </si>
  <si>
    <t>May of 2021</t>
  </si>
  <si>
    <t>ACTUALS</t>
  </si>
  <si>
    <t>0012071</t>
  </si>
  <si>
    <t>9012087</t>
  </si>
  <si>
    <t>0012087</t>
  </si>
  <si>
    <t>0449</t>
  </si>
  <si>
    <t>1502197</t>
  </si>
  <si>
    <t>0532</t>
  </si>
  <si>
    <t>0559</t>
  </si>
  <si>
    <t>0192918</t>
  </si>
  <si>
    <t>0644</t>
  </si>
  <si>
    <t>0002213</t>
  </si>
  <si>
    <t>0910</t>
  </si>
  <si>
    <t>0002113</t>
  </si>
  <si>
    <t>0913</t>
  </si>
  <si>
    <t xml:space="preserve">Loaded budget in </t>
  </si>
  <si>
    <t>ESSER II</t>
  </si>
  <si>
    <t>Started to spend</t>
  </si>
  <si>
    <t>July of 2021</t>
  </si>
  <si>
    <t>Total</t>
  </si>
  <si>
    <t>INDIRECTS</t>
  </si>
  <si>
    <t>TRANSFER FOR CONSTR PROJECT</t>
  </si>
  <si>
    <t>TEXTBOOKS</t>
  </si>
  <si>
    <t>PRINTING - OTHER</t>
  </si>
  <si>
    <t>TELEPHONE</t>
  </si>
  <si>
    <t>OTHER RENTAL</t>
  </si>
  <si>
    <t>INCREASE BY OBJECT</t>
  </si>
  <si>
    <t xml:space="preserve">554G </t>
  </si>
  <si>
    <t>As of September of 2023</t>
  </si>
  <si>
    <t>0002124</t>
  </si>
  <si>
    <t>0113</t>
  </si>
  <si>
    <t>0222</t>
  </si>
  <si>
    <t>0231</t>
  </si>
  <si>
    <t>OTHER CERT</t>
  </si>
  <si>
    <t>MEDICARE</t>
  </si>
  <si>
    <t>KTRS</t>
  </si>
  <si>
    <t>(This was a holding place until construction projects were determined and/or if ESSER II funding was allowable.)</t>
  </si>
  <si>
    <t>BUDGET DIFFERENCE</t>
  </si>
  <si>
    <t>(Indirects weren't included at the beginning of the project at first)</t>
  </si>
  <si>
    <t>(DECREASE/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</si>
</sst>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.0000_);_(* \(#,##0.0000\);_(* &quot;-&quot;??_);_(@_)"/>
  </numFmts>
  <fonts count="7">
    <font>
      <sz val="11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 applyNumberFormat="1" applyFont="1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/>
    </xf>
    <xf numFmtId="43" fontId="4" fillId="0" borderId="0" xfId="1" applyFont="1" applyAlignment="1">
      <alignment horizontal="center" vertical="top"/>
    </xf>
    <xf numFmtId="43" fontId="5" fillId="0" borderId="0" xfId="1" applyFont="1" applyAlignment="1">
      <alignment horizontal="center" vertical="top"/>
    </xf>
    <xf numFmtId="43" fontId="0" fillId="0" borderId="0" xfId="1" applyFont="1"/>
    <xf numFmtId="43" fontId="2" fillId="0" borderId="0" xfId="1" applyFont="1" applyAlignment="1">
      <alignment vertical="top"/>
    </xf>
    <xf numFmtId="4" fontId="0" fillId="0" borderId="0" xfId="0" applyNumberFormat="1" applyFont="1"/>
    <xf numFmtId="0" fontId="6" fillId="0" borderId="0" xfId="0" applyNumberFormat="1" applyFont="1" applyAlignment="1">
      <alignment vertical="top"/>
    </xf>
    <xf numFmtId="10" fontId="2" fillId="0" borderId="0" xfId="0" applyNumberFormat="1" applyFont="1" applyAlignment="1">
      <alignment vertical="top"/>
    </xf>
    <xf numFmtId="0" fontId="2" fillId="0" borderId="0" xfId="0" quotePrefix="1" applyNumberFormat="1" applyFont="1" applyAlignment="1">
      <alignment vertical="top"/>
    </xf>
    <xf numFmtId="43" fontId="2" fillId="0" borderId="0" xfId="1" applyFont="1" applyAlignment="1">
      <alignment horizontal="center" vertical="top"/>
    </xf>
    <xf numFmtId="43" fontId="5" fillId="0" borderId="0" xfId="1" applyFont="1" applyAlignment="1">
      <alignment vertical="top"/>
    </xf>
    <xf numFmtId="10" fontId="2" fillId="0" borderId="0" xfId="1" applyNumberFormat="1" applyFont="1" applyAlignment="1">
      <alignment vertical="top"/>
    </xf>
    <xf numFmtId="165" fontId="2" fillId="0" borderId="0" xfId="1" applyNumberFormat="1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topLeftCell="A73" zoomScaleNormal="100" workbookViewId="0">
      <selection activeCell="F104" sqref="F104"/>
    </sheetView>
  </sheetViews>
  <sheetFormatPr defaultRowHeight="15"/>
  <cols>
    <col min="1" max="1" width="9.140625" style="2" customWidth="1"/>
    <col min="2" max="2" width="7" style="2" customWidth="1"/>
    <col min="3" max="3" width="9.140625" style="2" customWidth="1"/>
    <col min="4" max="4" width="29" style="2" customWidth="1"/>
    <col min="5" max="5" width="19.5703125" style="8" customWidth="1"/>
    <col min="6" max="6" width="21.85546875" style="8" customWidth="1"/>
    <col min="7" max="7" width="23.42578125" style="8" customWidth="1"/>
    <col min="8" max="8" width="20.5703125" style="8" customWidth="1"/>
    <col min="9" max="9" width="22.5703125" style="7" customWidth="1"/>
    <col min="12" max="12" width="14.85546875" customWidth="1"/>
    <col min="13" max="13" width="14" customWidth="1"/>
  </cols>
  <sheetData>
    <row r="1" spans="1:13">
      <c r="A1" s="10" t="s">
        <v>56</v>
      </c>
    </row>
    <row r="2" spans="1:13">
      <c r="A2" s="2" t="s">
        <v>67</v>
      </c>
    </row>
    <row r="5" spans="1:13">
      <c r="E5" s="5" t="s">
        <v>55</v>
      </c>
    </row>
    <row r="6" spans="1:13">
      <c r="E6" s="5" t="s">
        <v>40</v>
      </c>
      <c r="F6" s="5"/>
      <c r="G6" s="5"/>
      <c r="H6" s="5"/>
      <c r="I6" s="5"/>
    </row>
    <row r="7" spans="1:13">
      <c r="E7" s="5" t="s">
        <v>57</v>
      </c>
      <c r="F7" s="5" t="s">
        <v>68</v>
      </c>
      <c r="G7" s="5" t="s">
        <v>68</v>
      </c>
      <c r="H7" s="5"/>
      <c r="I7" s="5" t="s">
        <v>68</v>
      </c>
    </row>
    <row r="8" spans="1:13">
      <c r="E8" s="5" t="s">
        <v>58</v>
      </c>
      <c r="F8" s="5"/>
      <c r="G8" s="5"/>
      <c r="H8" s="6" t="s">
        <v>77</v>
      </c>
      <c r="I8" s="5"/>
    </row>
    <row r="9" spans="1:13">
      <c r="H9" s="6" t="s">
        <v>79</v>
      </c>
    </row>
    <row r="10" spans="1:13">
      <c r="A10" s="4" t="s">
        <v>0</v>
      </c>
      <c r="B10" s="4" t="s">
        <v>1</v>
      </c>
      <c r="C10" s="4" t="s">
        <v>2</v>
      </c>
      <c r="D10" s="4" t="s">
        <v>3</v>
      </c>
      <c r="E10" s="14" t="s">
        <v>4</v>
      </c>
      <c r="F10" s="6" t="s">
        <v>5</v>
      </c>
      <c r="G10" s="6" t="s">
        <v>77</v>
      </c>
      <c r="H10" s="6" t="s">
        <v>66</v>
      </c>
      <c r="I10" s="6" t="s">
        <v>41</v>
      </c>
      <c r="J10" s="1"/>
      <c r="K10" s="1"/>
      <c r="L10" s="1"/>
      <c r="M10" s="1"/>
    </row>
    <row r="11" spans="1:13">
      <c r="A11" s="4"/>
      <c r="B11" s="4"/>
      <c r="C11" s="4"/>
      <c r="D11" s="4"/>
      <c r="E11" s="14"/>
      <c r="F11" s="6"/>
      <c r="G11" s="6"/>
      <c r="H11" s="6"/>
      <c r="I11" s="6"/>
      <c r="J11" s="1"/>
      <c r="K11" s="1"/>
      <c r="L11" s="1"/>
      <c r="M11" s="1"/>
    </row>
    <row r="12" spans="1:13">
      <c r="A12" s="12" t="s">
        <v>69</v>
      </c>
      <c r="B12" s="12" t="s">
        <v>70</v>
      </c>
      <c r="C12" s="2" t="s">
        <v>8</v>
      </c>
      <c r="D12" s="2" t="s">
        <v>73</v>
      </c>
      <c r="E12" s="8">
        <v>0</v>
      </c>
      <c r="F12" s="13">
        <v>0</v>
      </c>
      <c r="G12" s="8">
        <f>F12-E12</f>
        <v>0</v>
      </c>
      <c r="H12" s="13"/>
      <c r="I12" s="13">
        <v>2736</v>
      </c>
      <c r="J12" s="1"/>
      <c r="K12" s="1"/>
      <c r="L12" s="1"/>
      <c r="M12" s="1"/>
    </row>
    <row r="13" spans="1:13">
      <c r="A13" s="12" t="s">
        <v>69</v>
      </c>
      <c r="B13" s="12" t="s">
        <v>71</v>
      </c>
      <c r="C13" s="2" t="s">
        <v>8</v>
      </c>
      <c r="D13" s="2" t="s">
        <v>74</v>
      </c>
      <c r="E13" s="8">
        <v>0</v>
      </c>
      <c r="F13" s="13">
        <v>0</v>
      </c>
      <c r="G13" s="8">
        <f>F13-E13</f>
        <v>0</v>
      </c>
      <c r="H13" s="13"/>
      <c r="I13" s="13">
        <v>39.57</v>
      </c>
      <c r="J13" s="1"/>
      <c r="K13" s="1"/>
      <c r="L13" s="1"/>
      <c r="M13" s="1"/>
    </row>
    <row r="14" spans="1:13">
      <c r="A14" s="12" t="s">
        <v>69</v>
      </c>
      <c r="B14" s="12" t="s">
        <v>72</v>
      </c>
      <c r="C14" s="2" t="s">
        <v>8</v>
      </c>
      <c r="D14" s="2" t="s">
        <v>75</v>
      </c>
      <c r="E14" s="8">
        <v>0</v>
      </c>
      <c r="F14" s="13">
        <v>0</v>
      </c>
      <c r="G14" s="8">
        <f>F14-E14</f>
        <v>0</v>
      </c>
      <c r="H14" s="8">
        <f>SUM(F12:F14)-SUM(E12:E14)</f>
        <v>0</v>
      </c>
      <c r="I14" s="13">
        <v>426.96</v>
      </c>
      <c r="J14" s="1"/>
      <c r="K14" s="1"/>
      <c r="L14" s="1"/>
      <c r="M14" s="1"/>
    </row>
    <row r="15" spans="1:13">
      <c r="A15" s="4"/>
      <c r="B15" s="4"/>
      <c r="C15" s="4"/>
      <c r="D15" s="4"/>
      <c r="E15" s="14"/>
      <c r="F15" s="6"/>
      <c r="G15" s="6"/>
      <c r="H15" s="6"/>
      <c r="I15" s="6"/>
      <c r="J15" s="1"/>
      <c r="K15" s="1"/>
      <c r="L15" s="1"/>
      <c r="M15" s="1"/>
    </row>
    <row r="16" spans="1:13">
      <c r="A16" s="12" t="s">
        <v>13</v>
      </c>
      <c r="B16" s="2" t="s">
        <v>37</v>
      </c>
      <c r="C16" s="2" t="s">
        <v>8</v>
      </c>
      <c r="D16" s="2" t="s">
        <v>38</v>
      </c>
      <c r="E16" s="8">
        <v>0</v>
      </c>
      <c r="F16" s="13">
        <v>45761</v>
      </c>
      <c r="G16" s="8">
        <f>F16-E16</f>
        <v>45761</v>
      </c>
      <c r="H16" s="13"/>
      <c r="I16" s="13">
        <v>45761</v>
      </c>
      <c r="J16" s="1"/>
      <c r="K16" s="1"/>
      <c r="L16" s="1"/>
      <c r="M16" s="1"/>
    </row>
    <row r="17" spans="1:13">
      <c r="A17" s="2" t="s">
        <v>42</v>
      </c>
      <c r="B17" s="2" t="s">
        <v>37</v>
      </c>
      <c r="C17" s="2" t="s">
        <v>8</v>
      </c>
      <c r="D17" s="2" t="s">
        <v>38</v>
      </c>
      <c r="E17" s="8">
        <v>0</v>
      </c>
      <c r="F17" s="8">
        <v>55000</v>
      </c>
      <c r="G17" s="8">
        <f>F17-E17</f>
        <v>55000</v>
      </c>
      <c r="I17" s="7">
        <v>52882</v>
      </c>
      <c r="J17" s="2"/>
      <c r="K17" s="2"/>
      <c r="L17" s="3"/>
      <c r="M17" s="3"/>
    </row>
    <row r="18" spans="1:13">
      <c r="A18" s="2" t="s">
        <v>36</v>
      </c>
      <c r="B18" s="2" t="s">
        <v>37</v>
      </c>
      <c r="C18" s="2" t="s">
        <v>8</v>
      </c>
      <c r="D18" s="2" t="s">
        <v>38</v>
      </c>
      <c r="E18" s="8">
        <v>2942</v>
      </c>
      <c r="F18" s="8">
        <v>0</v>
      </c>
      <c r="G18" s="8">
        <f t="shared" ref="G18:G78" si="0">F18-E18</f>
        <v>-2942</v>
      </c>
      <c r="I18" s="7">
        <v>0</v>
      </c>
      <c r="J18" s="2"/>
      <c r="K18" s="2"/>
      <c r="L18" s="3"/>
      <c r="M18" s="3"/>
    </row>
    <row r="19" spans="1:13">
      <c r="A19" s="2" t="s">
        <v>43</v>
      </c>
      <c r="B19" s="2" t="s">
        <v>37</v>
      </c>
      <c r="C19" s="2" t="s">
        <v>8</v>
      </c>
      <c r="D19" s="2" t="s">
        <v>38</v>
      </c>
      <c r="E19" s="8">
        <v>0</v>
      </c>
      <c r="F19" s="8">
        <v>9595.48</v>
      </c>
      <c r="G19" s="8">
        <f t="shared" si="0"/>
        <v>9595.48</v>
      </c>
      <c r="H19" s="8">
        <f>SUM(F16:F19)-SUM(E16:E19)</f>
        <v>107414.48</v>
      </c>
      <c r="I19" s="7">
        <v>9595.48</v>
      </c>
      <c r="J19" s="2"/>
      <c r="K19" s="2"/>
      <c r="L19" s="3"/>
      <c r="M19" s="3"/>
    </row>
    <row r="20" spans="1:13">
      <c r="J20" s="2"/>
      <c r="K20" s="2"/>
      <c r="L20" s="3"/>
      <c r="M20" s="3"/>
    </row>
    <row r="21" spans="1:13">
      <c r="A21" s="2" t="s">
        <v>13</v>
      </c>
      <c r="B21" s="2" t="s">
        <v>14</v>
      </c>
      <c r="C21" s="2" t="s">
        <v>8</v>
      </c>
      <c r="D21" s="2" t="s">
        <v>15</v>
      </c>
      <c r="E21" s="8">
        <v>1000000</v>
      </c>
      <c r="F21" s="8">
        <v>0</v>
      </c>
      <c r="G21" s="8">
        <f t="shared" si="0"/>
        <v>-1000000</v>
      </c>
      <c r="I21" s="7">
        <v>0</v>
      </c>
      <c r="J21" s="2"/>
      <c r="K21" s="2"/>
      <c r="L21" s="3"/>
      <c r="M21" s="3"/>
    </row>
    <row r="22" spans="1:13">
      <c r="A22" s="2" t="s">
        <v>76</v>
      </c>
      <c r="J22" s="2"/>
      <c r="K22" s="2"/>
      <c r="L22" s="3"/>
      <c r="M22" s="3"/>
    </row>
    <row r="23" spans="1:13">
      <c r="A23" s="2" t="s">
        <v>44</v>
      </c>
      <c r="B23" s="2" t="s">
        <v>14</v>
      </c>
      <c r="C23" s="2" t="s">
        <v>8</v>
      </c>
      <c r="D23" s="2" t="s">
        <v>15</v>
      </c>
      <c r="E23" s="8">
        <v>0</v>
      </c>
      <c r="F23" s="8">
        <v>14947</v>
      </c>
      <c r="G23" s="8">
        <f t="shared" si="0"/>
        <v>14947</v>
      </c>
      <c r="I23" s="7">
        <v>14947</v>
      </c>
      <c r="J23" s="2"/>
      <c r="K23" s="2"/>
      <c r="L23" s="3"/>
      <c r="M23" s="3"/>
    </row>
    <row r="24" spans="1:13">
      <c r="A24" s="12" t="s">
        <v>17</v>
      </c>
      <c r="B24" s="2" t="s">
        <v>14</v>
      </c>
      <c r="C24" s="2" t="s">
        <v>8</v>
      </c>
      <c r="D24" s="2" t="s">
        <v>15</v>
      </c>
      <c r="E24" s="8">
        <v>0</v>
      </c>
      <c r="F24" s="8">
        <v>2312.0500000000002</v>
      </c>
      <c r="G24" s="8">
        <f t="shared" si="0"/>
        <v>2312.0500000000002</v>
      </c>
      <c r="I24" s="7">
        <v>2312.0500000000002</v>
      </c>
      <c r="J24" s="2"/>
      <c r="K24" s="2"/>
      <c r="L24" s="3"/>
      <c r="M24" s="3"/>
    </row>
    <row r="25" spans="1:13">
      <c r="A25" s="2" t="s">
        <v>24</v>
      </c>
      <c r="B25" s="2" t="s">
        <v>14</v>
      </c>
      <c r="C25" s="2" t="s">
        <v>8</v>
      </c>
      <c r="D25" s="2" t="s">
        <v>15</v>
      </c>
      <c r="E25" s="8">
        <v>50000</v>
      </c>
      <c r="F25" s="8">
        <v>26579.46</v>
      </c>
      <c r="G25" s="8">
        <f t="shared" si="0"/>
        <v>-23420.54</v>
      </c>
      <c r="I25" s="8">
        <v>26579.46</v>
      </c>
      <c r="J25" s="2"/>
      <c r="K25" s="2"/>
      <c r="L25" s="3"/>
      <c r="M25" s="3"/>
    </row>
    <row r="26" spans="1:13">
      <c r="A26" s="2" t="s">
        <v>39</v>
      </c>
      <c r="B26" s="2" t="s">
        <v>14</v>
      </c>
      <c r="C26" s="2" t="s">
        <v>8</v>
      </c>
      <c r="D26" s="2" t="s">
        <v>15</v>
      </c>
      <c r="E26" s="8">
        <v>0</v>
      </c>
      <c r="F26" s="8">
        <v>970</v>
      </c>
      <c r="G26" s="8">
        <f t="shared" si="0"/>
        <v>970</v>
      </c>
      <c r="H26" s="8">
        <f>SUM(F21:F26)-SUM(E21:E26)</f>
        <v>-1005191.49</v>
      </c>
      <c r="I26" s="7">
        <v>970</v>
      </c>
      <c r="J26" s="2"/>
      <c r="K26" s="2"/>
      <c r="L26" s="3"/>
      <c r="M26" s="3"/>
    </row>
    <row r="27" spans="1:13">
      <c r="H27" s="15"/>
      <c r="J27" s="2"/>
      <c r="K27" s="2"/>
      <c r="L27" s="3"/>
      <c r="M27" s="3"/>
    </row>
    <row r="28" spans="1:13">
      <c r="A28" s="2" t="s">
        <v>24</v>
      </c>
      <c r="B28" s="2" t="s">
        <v>45</v>
      </c>
      <c r="C28" s="2" t="s">
        <v>8</v>
      </c>
      <c r="D28" s="2" t="s">
        <v>65</v>
      </c>
      <c r="E28" s="8">
        <v>0</v>
      </c>
      <c r="F28" s="8">
        <v>1502</v>
      </c>
      <c r="G28" s="8">
        <f t="shared" si="0"/>
        <v>1502</v>
      </c>
      <c r="H28" s="8">
        <f>SUM(F28)-SUM(E28)</f>
        <v>1502</v>
      </c>
      <c r="I28" s="7">
        <v>1502</v>
      </c>
      <c r="J28" s="2"/>
      <c r="K28" s="2"/>
      <c r="L28" s="3"/>
      <c r="M28" s="3"/>
    </row>
    <row r="29" spans="1:13">
      <c r="J29" s="2"/>
      <c r="K29" s="2"/>
      <c r="L29" s="3"/>
      <c r="M29" s="3"/>
    </row>
    <row r="30" spans="1:13">
      <c r="A30" s="2" t="s">
        <v>17</v>
      </c>
      <c r="B30" s="2" t="s">
        <v>18</v>
      </c>
      <c r="C30" s="2" t="s">
        <v>8</v>
      </c>
      <c r="D30" s="2" t="s">
        <v>19</v>
      </c>
      <c r="E30" s="8">
        <v>3000</v>
      </c>
      <c r="F30" s="8">
        <v>0</v>
      </c>
      <c r="G30" s="8">
        <f t="shared" si="0"/>
        <v>-3000</v>
      </c>
      <c r="I30" s="7">
        <v>0</v>
      </c>
      <c r="J30" s="2"/>
      <c r="K30" s="2"/>
      <c r="L30" s="3"/>
      <c r="M30" s="3"/>
    </row>
    <row r="31" spans="1:13">
      <c r="A31" s="2" t="s">
        <v>24</v>
      </c>
      <c r="B31" s="2" t="s">
        <v>18</v>
      </c>
      <c r="C31" s="2" t="s">
        <v>8</v>
      </c>
      <c r="D31" s="2" t="s">
        <v>19</v>
      </c>
      <c r="E31" s="8">
        <v>5000</v>
      </c>
      <c r="F31" s="8">
        <v>0</v>
      </c>
      <c r="G31" s="8">
        <f t="shared" si="0"/>
        <v>-5000</v>
      </c>
      <c r="I31" s="7">
        <v>0</v>
      </c>
      <c r="J31" s="2"/>
      <c r="K31" s="2"/>
      <c r="L31" s="3"/>
      <c r="M31" s="3"/>
    </row>
    <row r="32" spans="1:13">
      <c r="A32" s="2" t="s">
        <v>39</v>
      </c>
      <c r="B32" s="2" t="s">
        <v>18</v>
      </c>
      <c r="C32" s="2" t="s">
        <v>8</v>
      </c>
      <c r="D32" s="2" t="s">
        <v>19</v>
      </c>
      <c r="E32" s="8">
        <v>2000</v>
      </c>
      <c r="F32" s="8">
        <v>0</v>
      </c>
      <c r="G32" s="8">
        <f t="shared" si="0"/>
        <v>-2000</v>
      </c>
      <c r="H32" s="8">
        <f>SUM(F30:F32)-SUM(E30:E32)</f>
        <v>-10000</v>
      </c>
      <c r="I32" s="7">
        <v>0</v>
      </c>
      <c r="J32" s="2"/>
      <c r="K32" s="10"/>
      <c r="L32" s="3"/>
      <c r="M32" s="3"/>
    </row>
    <row r="33" spans="1:13">
      <c r="J33" s="2"/>
      <c r="K33" s="2"/>
      <c r="L33" s="3"/>
      <c r="M33" s="3"/>
    </row>
    <row r="34" spans="1:13">
      <c r="A34" s="2" t="s">
        <v>46</v>
      </c>
      <c r="B34" s="2" t="s">
        <v>47</v>
      </c>
      <c r="C34" s="2" t="s">
        <v>8</v>
      </c>
      <c r="D34" s="2" t="s">
        <v>64</v>
      </c>
      <c r="E34" s="8">
        <v>0</v>
      </c>
      <c r="F34" s="8">
        <v>543.77</v>
      </c>
      <c r="G34" s="8">
        <f t="shared" si="0"/>
        <v>543.77</v>
      </c>
      <c r="H34" s="8">
        <f>SUM(F34)-SUM(E34)</f>
        <v>543.77</v>
      </c>
      <c r="I34" s="7">
        <v>543.77</v>
      </c>
      <c r="J34" s="2"/>
      <c r="K34" s="2"/>
      <c r="L34" s="3"/>
      <c r="M34" s="3"/>
    </row>
    <row r="35" spans="1:13">
      <c r="J35" s="2"/>
      <c r="K35" s="2"/>
      <c r="L35" s="3"/>
      <c r="M35" s="3"/>
    </row>
    <row r="36" spans="1:13">
      <c r="A36" s="2" t="s">
        <v>24</v>
      </c>
      <c r="B36" s="2" t="s">
        <v>48</v>
      </c>
      <c r="C36" s="2" t="s">
        <v>8</v>
      </c>
      <c r="D36" s="2" t="s">
        <v>63</v>
      </c>
      <c r="E36" s="8">
        <v>0</v>
      </c>
      <c r="F36" s="8">
        <v>896</v>
      </c>
      <c r="G36" s="8">
        <f t="shared" si="0"/>
        <v>896</v>
      </c>
      <c r="H36" s="8">
        <f>SUM(F36)-SUM(E36)</f>
        <v>896</v>
      </c>
      <c r="I36" s="7">
        <v>896</v>
      </c>
      <c r="J36" s="2"/>
      <c r="K36" s="2"/>
      <c r="L36" s="3"/>
      <c r="M36" s="3"/>
    </row>
    <row r="37" spans="1:13">
      <c r="J37" s="2"/>
      <c r="K37" s="2"/>
      <c r="L37" s="3"/>
      <c r="M37" s="3"/>
    </row>
    <row r="38" spans="1:13">
      <c r="A38" s="2" t="s">
        <v>24</v>
      </c>
      <c r="B38" s="2" t="s">
        <v>28</v>
      </c>
      <c r="C38" s="2" t="s">
        <v>8</v>
      </c>
      <c r="D38" s="2" t="s">
        <v>29</v>
      </c>
      <c r="E38" s="8">
        <v>0</v>
      </c>
      <c r="F38" s="8">
        <v>3944.13</v>
      </c>
      <c r="G38" s="8">
        <f t="shared" si="0"/>
        <v>3944.13</v>
      </c>
      <c r="I38" s="7">
        <v>2431.73</v>
      </c>
      <c r="J38" s="2"/>
      <c r="K38" s="2"/>
      <c r="L38" s="3"/>
      <c r="M38" s="3"/>
    </row>
    <row r="39" spans="1:13">
      <c r="A39" s="2" t="s">
        <v>27</v>
      </c>
      <c r="B39" s="2" t="s">
        <v>28</v>
      </c>
      <c r="C39" s="2" t="s">
        <v>8</v>
      </c>
      <c r="D39" s="2" t="s">
        <v>29</v>
      </c>
      <c r="E39" s="8">
        <v>2500</v>
      </c>
      <c r="F39" s="8">
        <v>962.38</v>
      </c>
      <c r="G39" s="8">
        <f t="shared" si="0"/>
        <v>-1537.62</v>
      </c>
      <c r="H39" s="8">
        <f>SUM(F38:F39)-SUM(E38:E39)</f>
        <v>2406.5100000000002</v>
      </c>
      <c r="I39" s="7">
        <v>981.88</v>
      </c>
      <c r="J39" s="2"/>
      <c r="K39" s="2"/>
      <c r="L39" s="3"/>
      <c r="M39" s="3"/>
    </row>
    <row r="40" spans="1:13">
      <c r="J40" s="2"/>
      <c r="K40" s="2"/>
      <c r="L40" s="3"/>
      <c r="M40" s="3"/>
    </row>
    <row r="41" spans="1:13">
      <c r="A41" s="2" t="s">
        <v>27</v>
      </c>
      <c r="B41" s="2" t="s">
        <v>50</v>
      </c>
      <c r="C41" s="2" t="s">
        <v>8</v>
      </c>
      <c r="D41" s="2" t="s">
        <v>62</v>
      </c>
      <c r="E41" s="8">
        <v>0</v>
      </c>
      <c r="F41" s="8">
        <v>200093.37</v>
      </c>
      <c r="G41" s="8">
        <f t="shared" si="0"/>
        <v>200093.37</v>
      </c>
      <c r="I41" s="7">
        <v>200093.37</v>
      </c>
      <c r="J41" s="2"/>
      <c r="K41" s="2"/>
      <c r="L41" s="3"/>
      <c r="M41" s="3"/>
    </row>
    <row r="42" spans="1:13">
      <c r="A42" s="2" t="s">
        <v>49</v>
      </c>
      <c r="B42" s="2" t="s">
        <v>50</v>
      </c>
      <c r="C42" s="2" t="s">
        <v>8</v>
      </c>
      <c r="D42" s="2" t="s">
        <v>62</v>
      </c>
      <c r="E42" s="8">
        <v>0</v>
      </c>
      <c r="F42" s="8">
        <v>151129.44</v>
      </c>
      <c r="G42" s="8">
        <f t="shared" si="0"/>
        <v>151129.44</v>
      </c>
      <c r="H42" s="8">
        <f>SUM(F41:F42)-SUM(E41:E42)</f>
        <v>351222.81</v>
      </c>
      <c r="I42" s="7">
        <v>151036.07</v>
      </c>
      <c r="J42" s="2"/>
      <c r="K42" s="2"/>
      <c r="L42" s="3"/>
      <c r="M42" s="3"/>
    </row>
    <row r="43" spans="1:13">
      <c r="J43" s="2"/>
      <c r="K43" s="2"/>
      <c r="L43" s="3"/>
      <c r="M43" s="3"/>
    </row>
    <row r="44" spans="1:13">
      <c r="A44" s="2" t="s">
        <v>24</v>
      </c>
      <c r="B44" s="2" t="s">
        <v>33</v>
      </c>
      <c r="C44" s="2" t="s">
        <v>8</v>
      </c>
      <c r="D44" s="2" t="s">
        <v>34</v>
      </c>
      <c r="E44" s="8">
        <v>0</v>
      </c>
      <c r="F44" s="8">
        <v>9025</v>
      </c>
      <c r="G44" s="8">
        <f t="shared" si="0"/>
        <v>9025</v>
      </c>
      <c r="I44" s="7">
        <v>9025</v>
      </c>
      <c r="J44" s="2"/>
      <c r="K44" s="2"/>
      <c r="L44" s="3"/>
      <c r="M44" s="3"/>
    </row>
    <row r="45" spans="1:13">
      <c r="A45" s="2" t="s">
        <v>32</v>
      </c>
      <c r="B45" s="2" t="s">
        <v>33</v>
      </c>
      <c r="C45" s="2" t="s">
        <v>8</v>
      </c>
      <c r="D45" s="2" t="s">
        <v>34</v>
      </c>
      <c r="E45" s="8">
        <v>12000</v>
      </c>
      <c r="F45" s="8">
        <v>16974.57</v>
      </c>
      <c r="G45" s="8">
        <f t="shared" si="0"/>
        <v>4974.57</v>
      </c>
      <c r="I45" s="7">
        <v>16974.57</v>
      </c>
      <c r="J45" s="2"/>
      <c r="K45" s="2"/>
      <c r="L45" s="3"/>
      <c r="M45" s="3"/>
    </row>
    <row r="46" spans="1:13">
      <c r="A46" s="2" t="s">
        <v>39</v>
      </c>
      <c r="B46" s="2" t="s">
        <v>33</v>
      </c>
      <c r="C46" s="2" t="s">
        <v>8</v>
      </c>
      <c r="D46" s="2" t="s">
        <v>34</v>
      </c>
      <c r="E46" s="8">
        <v>6405</v>
      </c>
      <c r="F46" s="8">
        <v>6358.85</v>
      </c>
      <c r="G46" s="8">
        <f t="shared" si="0"/>
        <v>-46.149999999999636</v>
      </c>
      <c r="H46" s="8">
        <f>SUM(F44:F46)-SUM(E44:E46)</f>
        <v>13953.419999999998</v>
      </c>
      <c r="I46" s="7">
        <v>6358.85</v>
      </c>
      <c r="J46" s="2"/>
      <c r="K46" s="2"/>
      <c r="L46" s="3"/>
      <c r="M46" s="3"/>
    </row>
    <row r="47" spans="1:13">
      <c r="J47" s="2"/>
      <c r="K47" s="2"/>
      <c r="L47" s="3"/>
      <c r="M47" s="3"/>
    </row>
    <row r="48" spans="1:13">
      <c r="A48" s="2" t="s">
        <v>10</v>
      </c>
      <c r="B48" s="2" t="s">
        <v>11</v>
      </c>
      <c r="C48" s="2" t="s">
        <v>8</v>
      </c>
      <c r="D48" s="2" t="s">
        <v>12</v>
      </c>
      <c r="E48" s="8">
        <v>1600</v>
      </c>
      <c r="G48" s="8">
        <f t="shared" si="0"/>
        <v>-1600</v>
      </c>
      <c r="I48" s="7">
        <v>0</v>
      </c>
      <c r="J48" s="2"/>
      <c r="K48" s="2"/>
      <c r="L48" s="3"/>
      <c r="M48" s="3"/>
    </row>
    <row r="49" spans="1:13">
      <c r="A49" s="2" t="s">
        <v>13</v>
      </c>
      <c r="B49" s="2" t="s">
        <v>11</v>
      </c>
      <c r="C49" s="2" t="s">
        <v>8</v>
      </c>
      <c r="D49" s="2" t="s">
        <v>12</v>
      </c>
      <c r="E49" s="8">
        <v>0</v>
      </c>
      <c r="F49" s="8">
        <v>22373</v>
      </c>
      <c r="G49" s="8">
        <f t="shared" si="0"/>
        <v>22373</v>
      </c>
      <c r="I49" s="7">
        <v>22373</v>
      </c>
      <c r="J49" s="2"/>
      <c r="K49" s="2"/>
      <c r="L49" s="3"/>
      <c r="M49" s="3"/>
    </row>
    <row r="50" spans="1:13">
      <c r="A50" s="2" t="s">
        <v>16</v>
      </c>
      <c r="B50" s="2" t="s">
        <v>11</v>
      </c>
      <c r="C50" s="2" t="s">
        <v>8</v>
      </c>
      <c r="D50" s="2" t="s">
        <v>12</v>
      </c>
      <c r="E50" s="8">
        <v>12000</v>
      </c>
      <c r="F50" s="8">
        <v>11881.5</v>
      </c>
      <c r="G50" s="8">
        <f t="shared" si="0"/>
        <v>-118.5</v>
      </c>
      <c r="I50" s="7">
        <v>11881.5</v>
      </c>
      <c r="J50" s="2"/>
      <c r="K50" s="2"/>
      <c r="L50" s="3"/>
      <c r="M50" s="3"/>
    </row>
    <row r="51" spans="1:13">
      <c r="A51" s="2" t="s">
        <v>17</v>
      </c>
      <c r="B51" s="2" t="s">
        <v>11</v>
      </c>
      <c r="C51" s="2" t="s">
        <v>8</v>
      </c>
      <c r="D51" s="2" t="s">
        <v>12</v>
      </c>
      <c r="E51" s="8">
        <v>6000</v>
      </c>
      <c r="F51" s="8">
        <v>3155.71</v>
      </c>
      <c r="G51" s="8">
        <f t="shared" si="0"/>
        <v>-2844.29</v>
      </c>
      <c r="I51" s="7">
        <v>3155.71</v>
      </c>
      <c r="J51" s="2"/>
      <c r="K51" s="2"/>
      <c r="L51" s="3"/>
      <c r="M51" s="3"/>
    </row>
    <row r="52" spans="1:13">
      <c r="A52" s="2" t="s">
        <v>20</v>
      </c>
      <c r="B52" s="2" t="s">
        <v>11</v>
      </c>
      <c r="C52" s="2" t="s">
        <v>8</v>
      </c>
      <c r="D52" s="2" t="s">
        <v>12</v>
      </c>
      <c r="E52" s="8">
        <v>58100</v>
      </c>
      <c r="F52" s="8">
        <v>108445</v>
      </c>
      <c r="G52" s="8">
        <f t="shared" si="0"/>
        <v>50345</v>
      </c>
      <c r="I52" s="7">
        <v>107071.36</v>
      </c>
      <c r="J52" s="2"/>
      <c r="K52" s="2"/>
      <c r="L52" s="3"/>
      <c r="M52" s="3"/>
    </row>
    <row r="53" spans="1:13">
      <c r="A53" s="2" t="s">
        <v>21</v>
      </c>
      <c r="B53" s="2" t="s">
        <v>11</v>
      </c>
      <c r="C53" s="2" t="s">
        <v>8</v>
      </c>
      <c r="D53" s="2" t="s">
        <v>12</v>
      </c>
      <c r="E53" s="8">
        <v>61260</v>
      </c>
      <c r="F53" s="8">
        <v>60460</v>
      </c>
      <c r="G53" s="8">
        <f t="shared" si="0"/>
        <v>-800</v>
      </c>
      <c r="I53" s="7">
        <v>59965.47</v>
      </c>
      <c r="J53" s="2"/>
      <c r="K53" s="2"/>
      <c r="L53" s="3"/>
      <c r="M53" s="3"/>
    </row>
    <row r="54" spans="1:13">
      <c r="A54" s="2" t="s">
        <v>22</v>
      </c>
      <c r="B54" s="2" t="s">
        <v>11</v>
      </c>
      <c r="C54" s="2" t="s">
        <v>8</v>
      </c>
      <c r="D54" s="2" t="s">
        <v>12</v>
      </c>
      <c r="E54" s="8">
        <v>12700</v>
      </c>
      <c r="F54" s="8">
        <v>12298.74</v>
      </c>
      <c r="G54" s="8">
        <f t="shared" si="0"/>
        <v>-401.26000000000022</v>
      </c>
      <c r="I54" s="7">
        <v>12298.74</v>
      </c>
      <c r="J54" s="2"/>
      <c r="K54" s="2"/>
      <c r="L54" s="3"/>
      <c r="M54" s="3"/>
    </row>
    <row r="55" spans="1:13">
      <c r="A55" s="2" t="s">
        <v>23</v>
      </c>
      <c r="B55" s="2" t="s">
        <v>11</v>
      </c>
      <c r="C55" s="2" t="s">
        <v>8</v>
      </c>
      <c r="D55" s="2" t="s">
        <v>12</v>
      </c>
      <c r="E55" s="8">
        <v>43180</v>
      </c>
      <c r="F55" s="8">
        <v>55515.88</v>
      </c>
      <c r="G55" s="8">
        <f t="shared" si="0"/>
        <v>12335.879999999997</v>
      </c>
      <c r="I55" s="7">
        <v>55515.88</v>
      </c>
      <c r="J55" s="2"/>
      <c r="K55" s="2"/>
      <c r="L55" s="3"/>
      <c r="M55" s="3"/>
    </row>
    <row r="56" spans="1:13">
      <c r="A56" s="2" t="s">
        <v>24</v>
      </c>
      <c r="B56" s="2" t="s">
        <v>11</v>
      </c>
      <c r="C56" s="2" t="s">
        <v>8</v>
      </c>
      <c r="D56" s="2" t="s">
        <v>12</v>
      </c>
      <c r="E56" s="8">
        <v>223700</v>
      </c>
      <c r="F56" s="8">
        <v>144914.67000000001</v>
      </c>
      <c r="G56" s="8">
        <f t="shared" si="0"/>
        <v>-78785.329999999987</v>
      </c>
      <c r="I56" s="7">
        <v>144914.67000000001</v>
      </c>
      <c r="J56" s="2"/>
      <c r="K56" s="2"/>
      <c r="L56" s="3"/>
      <c r="M56" s="3"/>
    </row>
    <row r="57" spans="1:13">
      <c r="A57" s="2" t="s">
        <v>27</v>
      </c>
      <c r="B57" s="2" t="s">
        <v>11</v>
      </c>
      <c r="C57" s="2" t="s">
        <v>8</v>
      </c>
      <c r="D57" s="2" t="s">
        <v>12</v>
      </c>
      <c r="E57" s="8">
        <v>129995.3</v>
      </c>
      <c r="F57" s="8">
        <v>260245.7</v>
      </c>
      <c r="G57" s="8">
        <f t="shared" si="0"/>
        <v>130250.40000000001</v>
      </c>
      <c r="I57" s="7">
        <v>260245.7</v>
      </c>
      <c r="J57" s="2"/>
      <c r="K57" s="2"/>
      <c r="L57" s="3"/>
      <c r="M57" s="3"/>
    </row>
    <row r="58" spans="1:13">
      <c r="A58" s="2" t="s">
        <v>30</v>
      </c>
      <c r="B58" s="2" t="s">
        <v>11</v>
      </c>
      <c r="C58" s="2" t="s">
        <v>8</v>
      </c>
      <c r="D58" s="2" t="s">
        <v>12</v>
      </c>
      <c r="E58" s="8">
        <v>152825.98000000001</v>
      </c>
      <c r="F58" s="8">
        <v>156058.9</v>
      </c>
      <c r="G58" s="8">
        <f t="shared" si="0"/>
        <v>3232.9199999999837</v>
      </c>
      <c r="I58" s="8">
        <v>156058.9</v>
      </c>
      <c r="J58" s="2"/>
      <c r="K58" s="2"/>
      <c r="L58" s="3"/>
      <c r="M58" s="3"/>
    </row>
    <row r="59" spans="1:13">
      <c r="A59" s="2" t="s">
        <v>31</v>
      </c>
      <c r="B59" s="2" t="s">
        <v>11</v>
      </c>
      <c r="C59" s="2" t="s">
        <v>8</v>
      </c>
      <c r="D59" s="2" t="s">
        <v>12</v>
      </c>
      <c r="E59" s="8">
        <v>76242.25</v>
      </c>
      <c r="F59" s="8">
        <v>75694.5</v>
      </c>
      <c r="G59" s="8">
        <f t="shared" si="0"/>
        <v>-547.75</v>
      </c>
      <c r="I59" s="8">
        <v>75694.5</v>
      </c>
      <c r="J59" s="2"/>
      <c r="K59" s="2"/>
      <c r="L59" s="3"/>
      <c r="M59" s="3"/>
    </row>
    <row r="60" spans="1:13">
      <c r="A60" s="2" t="s">
        <v>32</v>
      </c>
      <c r="B60" s="2" t="s">
        <v>11</v>
      </c>
      <c r="C60" s="2" t="s">
        <v>8</v>
      </c>
      <c r="D60" s="2" t="s">
        <v>12</v>
      </c>
      <c r="E60" s="8">
        <v>190170.43</v>
      </c>
      <c r="F60" s="8">
        <v>176569.4</v>
      </c>
      <c r="G60" s="8">
        <f t="shared" si="0"/>
        <v>-13601.029999999999</v>
      </c>
      <c r="I60" s="8">
        <v>175989.08</v>
      </c>
      <c r="J60" s="2"/>
      <c r="K60" s="2"/>
      <c r="L60" s="3"/>
      <c r="M60" s="3"/>
    </row>
    <row r="61" spans="1:13">
      <c r="A61" s="2" t="s">
        <v>35</v>
      </c>
      <c r="B61" s="2" t="s">
        <v>11</v>
      </c>
      <c r="C61" s="2" t="s">
        <v>8</v>
      </c>
      <c r="D61" s="2" t="s">
        <v>12</v>
      </c>
      <c r="E61" s="8">
        <v>186909.35</v>
      </c>
      <c r="F61" s="8">
        <v>186510.38</v>
      </c>
      <c r="G61" s="8">
        <f t="shared" si="0"/>
        <v>-398.97000000000116</v>
      </c>
      <c r="I61" s="8">
        <v>186510.38</v>
      </c>
      <c r="J61" s="2"/>
      <c r="K61" s="2"/>
      <c r="L61" s="3"/>
      <c r="M61" s="3"/>
    </row>
    <row r="62" spans="1:13">
      <c r="A62" s="2" t="s">
        <v>36</v>
      </c>
      <c r="B62" s="2" t="s">
        <v>11</v>
      </c>
      <c r="C62" s="2" t="s">
        <v>8</v>
      </c>
      <c r="D62" s="2" t="s">
        <v>12</v>
      </c>
      <c r="E62" s="8">
        <v>124359.25</v>
      </c>
      <c r="F62" s="8">
        <v>174503.3</v>
      </c>
      <c r="G62" s="8">
        <f t="shared" si="0"/>
        <v>50144.049999999988</v>
      </c>
      <c r="H62" s="8">
        <f>SUM(F48:F62)-SUM(E48:E62)</f>
        <v>169584.11999999988</v>
      </c>
      <c r="I62" s="8">
        <v>174404.85</v>
      </c>
      <c r="J62" s="2"/>
      <c r="K62" s="2"/>
      <c r="L62" s="3"/>
      <c r="M62" s="3"/>
    </row>
    <row r="63" spans="1:13">
      <c r="I63" s="8"/>
      <c r="J63" s="2"/>
      <c r="K63" s="2"/>
      <c r="L63" s="3"/>
      <c r="M63" s="3"/>
    </row>
    <row r="64" spans="1:13">
      <c r="A64" s="2" t="s">
        <v>6</v>
      </c>
      <c r="B64" s="2" t="s">
        <v>7</v>
      </c>
      <c r="C64" s="2" t="s">
        <v>8</v>
      </c>
      <c r="D64" s="2" t="s">
        <v>9</v>
      </c>
      <c r="E64" s="8">
        <v>25782</v>
      </c>
      <c r="F64" s="8">
        <v>20410.5</v>
      </c>
      <c r="G64" s="8">
        <f t="shared" si="0"/>
        <v>-5371.5</v>
      </c>
      <c r="I64" s="7">
        <v>20410.5</v>
      </c>
      <c r="J64" s="2"/>
      <c r="K64" s="2"/>
      <c r="L64" s="3"/>
      <c r="M64" s="3"/>
    </row>
    <row r="65" spans="1:13">
      <c r="A65" s="2" t="s">
        <v>13</v>
      </c>
      <c r="B65" s="2" t="s">
        <v>7</v>
      </c>
      <c r="C65" s="2" t="s">
        <v>8</v>
      </c>
      <c r="D65" s="2" t="s">
        <v>9</v>
      </c>
      <c r="E65" s="8">
        <v>0</v>
      </c>
      <c r="F65" s="8">
        <v>16182</v>
      </c>
      <c r="G65" s="8">
        <f t="shared" si="0"/>
        <v>16182</v>
      </c>
      <c r="I65" s="8">
        <v>16182</v>
      </c>
      <c r="J65" s="2"/>
      <c r="K65" s="2"/>
      <c r="L65" s="3"/>
      <c r="M65" s="3"/>
    </row>
    <row r="66" spans="1:13">
      <c r="A66" s="2" t="s">
        <v>17</v>
      </c>
      <c r="B66" s="2" t="s">
        <v>7</v>
      </c>
      <c r="C66" s="2" t="s">
        <v>8</v>
      </c>
      <c r="D66" s="2" t="s">
        <v>9</v>
      </c>
      <c r="E66" s="8">
        <v>22000</v>
      </c>
      <c r="F66" s="8">
        <v>22000</v>
      </c>
      <c r="G66" s="8">
        <f t="shared" si="0"/>
        <v>0</v>
      </c>
      <c r="I66" s="7">
        <v>22000</v>
      </c>
      <c r="J66" s="2"/>
      <c r="K66" s="2"/>
      <c r="L66" s="3"/>
      <c r="M66" s="3"/>
    </row>
    <row r="67" spans="1:13">
      <c r="A67" s="2" t="s">
        <v>20</v>
      </c>
      <c r="B67" s="2" t="s">
        <v>7</v>
      </c>
      <c r="C67" s="2" t="s">
        <v>8</v>
      </c>
      <c r="D67" s="2" t="s">
        <v>9</v>
      </c>
      <c r="E67" s="8">
        <v>10000</v>
      </c>
      <c r="F67" s="8">
        <v>10000</v>
      </c>
      <c r="G67" s="8">
        <f t="shared" si="0"/>
        <v>0</v>
      </c>
      <c r="H67" s="8">
        <f>SUM(F64:F67)-SUM(E64:E67)</f>
        <v>10810.5</v>
      </c>
      <c r="I67" s="7">
        <v>7984.13</v>
      </c>
      <c r="J67" s="2"/>
      <c r="K67" s="2"/>
      <c r="L67" s="3"/>
      <c r="M67" s="3"/>
    </row>
    <row r="68" spans="1:13">
      <c r="J68" s="2"/>
      <c r="K68" s="2"/>
      <c r="L68" s="3"/>
      <c r="M68" s="3"/>
    </row>
    <row r="69" spans="1:13">
      <c r="A69" s="2" t="s">
        <v>24</v>
      </c>
      <c r="B69" s="2" t="s">
        <v>25</v>
      </c>
      <c r="C69" s="2" t="s">
        <v>8</v>
      </c>
      <c r="D69" s="2" t="s">
        <v>26</v>
      </c>
      <c r="E69" s="8">
        <v>13200</v>
      </c>
      <c r="F69" s="8">
        <v>524.14</v>
      </c>
      <c r="G69" s="8">
        <f t="shared" si="0"/>
        <v>-12675.86</v>
      </c>
      <c r="I69" s="7">
        <v>524.14</v>
      </c>
      <c r="J69" s="2"/>
      <c r="K69" s="2"/>
      <c r="L69" s="3"/>
      <c r="M69" s="3"/>
    </row>
    <row r="70" spans="1:13">
      <c r="A70" s="2" t="s">
        <v>27</v>
      </c>
      <c r="B70" s="2" t="s">
        <v>25</v>
      </c>
      <c r="C70" s="2" t="s">
        <v>8</v>
      </c>
      <c r="D70" s="2" t="s">
        <v>26</v>
      </c>
      <c r="E70" s="8">
        <v>11000</v>
      </c>
      <c r="F70" s="8">
        <v>11000</v>
      </c>
      <c r="G70" s="8">
        <f t="shared" si="0"/>
        <v>0</v>
      </c>
      <c r="I70" s="7">
        <v>11000</v>
      </c>
      <c r="J70" s="2"/>
      <c r="K70" s="2"/>
      <c r="L70" s="3"/>
      <c r="M70" s="3"/>
    </row>
    <row r="71" spans="1:13">
      <c r="A71" s="2" t="s">
        <v>31</v>
      </c>
      <c r="B71" s="2" t="s">
        <v>25</v>
      </c>
      <c r="C71" s="2" t="s">
        <v>8</v>
      </c>
      <c r="D71" s="2" t="s">
        <v>26</v>
      </c>
      <c r="E71" s="8">
        <v>9425</v>
      </c>
      <c r="F71" s="8">
        <v>8735.74</v>
      </c>
      <c r="G71" s="8">
        <f t="shared" si="0"/>
        <v>-689.26000000000022</v>
      </c>
      <c r="I71" s="8">
        <v>8735.74</v>
      </c>
      <c r="J71" s="2"/>
      <c r="K71" s="2"/>
      <c r="L71" s="3"/>
      <c r="M71" s="3"/>
    </row>
    <row r="72" spans="1:13">
      <c r="A72" s="2" t="s">
        <v>32</v>
      </c>
      <c r="B72" s="2" t="s">
        <v>25</v>
      </c>
      <c r="C72" s="2" t="s">
        <v>8</v>
      </c>
      <c r="D72" s="2" t="s">
        <v>26</v>
      </c>
      <c r="E72" s="8">
        <v>1959</v>
      </c>
      <c r="F72" s="8">
        <v>14384</v>
      </c>
      <c r="G72" s="8">
        <f t="shared" si="0"/>
        <v>12425</v>
      </c>
      <c r="I72" s="8">
        <v>14533.24</v>
      </c>
      <c r="J72" s="2"/>
      <c r="K72" s="2"/>
      <c r="L72" s="3"/>
      <c r="M72" s="3"/>
    </row>
    <row r="73" spans="1:13">
      <c r="A73" s="2" t="s">
        <v>35</v>
      </c>
      <c r="B73" s="2" t="s">
        <v>25</v>
      </c>
      <c r="C73" s="2" t="s">
        <v>8</v>
      </c>
      <c r="D73" s="2" t="s">
        <v>26</v>
      </c>
      <c r="E73" s="8">
        <v>1262.82</v>
      </c>
      <c r="F73" s="8">
        <v>1478.06</v>
      </c>
      <c r="G73" s="8">
        <f t="shared" si="0"/>
        <v>215.24</v>
      </c>
      <c r="I73" s="8">
        <v>1478.06</v>
      </c>
      <c r="J73" s="2"/>
      <c r="K73" s="2"/>
      <c r="L73" s="3"/>
      <c r="M73" s="3"/>
    </row>
    <row r="74" spans="1:13">
      <c r="A74" s="2" t="s">
        <v>36</v>
      </c>
      <c r="B74" s="2" t="s">
        <v>25</v>
      </c>
      <c r="C74" s="2" t="s">
        <v>8</v>
      </c>
      <c r="D74" s="2" t="s">
        <v>26</v>
      </c>
      <c r="E74" s="8">
        <v>19180.75</v>
      </c>
      <c r="F74" s="8">
        <v>7111</v>
      </c>
      <c r="G74" s="8">
        <f t="shared" si="0"/>
        <v>-12069.75</v>
      </c>
      <c r="H74" s="8">
        <f>SUM(F69:F74)-SUM(E69:E74)</f>
        <v>-12794.630000000005</v>
      </c>
      <c r="I74" s="8">
        <v>7111</v>
      </c>
      <c r="J74" s="2"/>
      <c r="K74" s="2"/>
      <c r="L74" s="3"/>
      <c r="M74" s="3"/>
    </row>
    <row r="75" spans="1:13">
      <c r="I75" s="8"/>
      <c r="J75" s="2"/>
      <c r="K75" s="2"/>
      <c r="L75" s="3"/>
      <c r="M75" s="3"/>
    </row>
    <row r="76" spans="1:13">
      <c r="A76" s="2" t="s">
        <v>51</v>
      </c>
      <c r="B76" s="2" t="s">
        <v>52</v>
      </c>
      <c r="C76" s="2" t="s">
        <v>8</v>
      </c>
      <c r="D76" s="2" t="s">
        <v>61</v>
      </c>
      <c r="E76" s="8">
        <v>0</v>
      </c>
      <c r="F76" s="8">
        <v>116121</v>
      </c>
      <c r="G76" s="8">
        <f t="shared" si="0"/>
        <v>116121</v>
      </c>
      <c r="H76" s="8">
        <f>SUM(F76)-SUM(E76)</f>
        <v>116121</v>
      </c>
      <c r="I76" s="8">
        <v>107443.76</v>
      </c>
      <c r="J76" s="2"/>
      <c r="K76" s="2"/>
      <c r="L76" s="11"/>
      <c r="M76" s="3"/>
    </row>
    <row r="77" spans="1:13">
      <c r="I77" s="8"/>
      <c r="J77" s="2"/>
      <c r="K77" s="2"/>
      <c r="L77" s="3"/>
      <c r="M77" s="3"/>
    </row>
    <row r="78" spans="1:13">
      <c r="A78" s="2" t="s">
        <v>53</v>
      </c>
      <c r="B78" s="2" t="s">
        <v>54</v>
      </c>
      <c r="C78" s="2" t="s">
        <v>8</v>
      </c>
      <c r="D78" s="2" t="s">
        <v>60</v>
      </c>
      <c r="E78" s="8">
        <v>0</v>
      </c>
      <c r="F78" s="8">
        <v>1213892.67</v>
      </c>
      <c r="G78" s="8">
        <f t="shared" si="0"/>
        <v>1213892.67</v>
      </c>
      <c r="H78" s="8">
        <f>SUM(F78)-SUM(E78)</f>
        <v>1213892.67</v>
      </c>
      <c r="I78" s="8">
        <v>1210353.6200000001</v>
      </c>
      <c r="J78" s="2"/>
      <c r="K78" s="2"/>
      <c r="L78" s="3"/>
      <c r="M78" s="3"/>
    </row>
    <row r="79" spans="1:13">
      <c r="A79" s="2" t="s">
        <v>78</v>
      </c>
      <c r="I79" s="8"/>
      <c r="J79" s="2"/>
      <c r="K79" s="2"/>
      <c r="L79" s="3"/>
      <c r="M79" s="3"/>
    </row>
    <row r="80" spans="1:13">
      <c r="J80" s="2"/>
      <c r="K80" s="2"/>
      <c r="L80" s="3"/>
      <c r="M80" s="3"/>
    </row>
    <row r="81" spans="1:13">
      <c r="A81" s="10" t="s">
        <v>59</v>
      </c>
      <c r="E81" s="8">
        <f>SUM(E12:E79)</f>
        <v>2476699.13</v>
      </c>
      <c r="F81" s="8">
        <f>SUM(F12:F79)</f>
        <v>3437060.2899999996</v>
      </c>
      <c r="G81" s="8">
        <f>SUM(G12:G79)</f>
        <v>960361.15999999992</v>
      </c>
      <c r="H81" s="8">
        <f>SUM(H12:H79)</f>
        <v>960361.15999999992</v>
      </c>
      <c r="I81" s="8">
        <f>SUM(I12:I79)</f>
        <v>3419928.6899999995</v>
      </c>
      <c r="J81" s="2"/>
      <c r="K81" s="2"/>
      <c r="L81" s="3"/>
      <c r="M81" s="3"/>
    </row>
    <row r="82" spans="1:13">
      <c r="J82" s="2"/>
      <c r="K82" s="2"/>
      <c r="L82" s="3"/>
      <c r="M82" s="3"/>
    </row>
    <row r="83" spans="1:13">
      <c r="H83" s="16">
        <f>H81/E81</f>
        <v>0.38775850823672714</v>
      </c>
      <c r="J83" s="2"/>
      <c r="K83" s="2"/>
      <c r="L83" s="3"/>
      <c r="M83" s="3"/>
    </row>
    <row r="84" spans="1:13">
      <c r="J84" s="2"/>
      <c r="K84" s="2"/>
      <c r="L84" s="3"/>
      <c r="M84" s="3"/>
    </row>
    <row r="85" spans="1:13">
      <c r="J85" s="2"/>
      <c r="K85" s="2"/>
      <c r="L85" s="3"/>
      <c r="M85" s="3"/>
    </row>
    <row r="86" spans="1:13">
      <c r="J86" s="2"/>
      <c r="K86" s="2"/>
      <c r="L86" s="3"/>
      <c r="M86" s="3"/>
    </row>
    <row r="87" spans="1:13">
      <c r="J87" s="2"/>
      <c r="K87" s="2"/>
      <c r="L87" s="3"/>
      <c r="M87" s="3"/>
    </row>
    <row r="88" spans="1:13">
      <c r="J88" s="2"/>
      <c r="K88" s="2"/>
      <c r="L88" s="3"/>
      <c r="M88" s="3"/>
    </row>
    <row r="89" spans="1:13">
      <c r="J89" s="2"/>
      <c r="K89" s="2"/>
      <c r="L89" s="3"/>
      <c r="M89" s="3"/>
    </row>
    <row r="90" spans="1:13">
      <c r="J90" s="2"/>
      <c r="K90" s="2"/>
      <c r="L90" s="3"/>
      <c r="M90" s="3"/>
    </row>
    <row r="93" spans="1:13">
      <c r="L93" s="9"/>
      <c r="M93" s="9"/>
    </row>
  </sheetData>
  <sortState ref="A12:K59">
    <sortCondition ref="B12:B59"/>
    <sortCondition ref="A12:A59"/>
  </sortState>
  <pageMargins left="0" right="0" top="0.75" bottom="0.75" header="0.3" footer="0.3"/>
  <pageSetup scale="80" orientation="landscape" r:id="rId1"/>
  <headerFooter>
    <oddFooter>&amp;A</oddFooter>
  </headerFooter>
  <rowBreaks count="1" manualBreakCount="1"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ESSER II 554G</vt:lpstr>
      <vt:lpstr>'ESSER II 554G'!Print_Area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2023-09-19T20:08:49Z</cp:lastPrinted>
  <dcterms:created xsi:type="dcterms:W3CDTF">2023-01-27T20:19:27Z</dcterms:created>
  <dcterms:modified xsi:type="dcterms:W3CDTF">2023-09-19T20:10:40Z</dcterms:modified>
</cp:coreProperties>
</file>