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ichele_barlow_spencer_kyschools_us/Documents/2013-2014 SCHOOL YEAR/BOARD FOLDERS/Board Monthly Files/March 24 2014 Regular Monthly Meeting/"/>
    </mc:Choice>
  </mc:AlternateContent>
  <bookViews>
    <workbookView xWindow="0" yWindow="0" windowWidth="18870" windowHeight="7815" activeTab="9"/>
  </bookViews>
  <sheets>
    <sheet name="Annual Summary" sheetId="13" r:id="rId1"/>
    <sheet name="July 2013" sheetId="1" r:id="rId2"/>
    <sheet name="Aug 2013" sheetId="2" r:id="rId3"/>
    <sheet name="Sept 2013" sheetId="3" r:id="rId4"/>
    <sheet name="Oct 2013" sheetId="4" r:id="rId5"/>
    <sheet name="Nov 2013" sheetId="5" r:id="rId6"/>
    <sheet name="Dec 2013" sheetId="6" r:id="rId7"/>
    <sheet name="Jan 2014" sheetId="7" r:id="rId8"/>
    <sheet name="Feb 2014" sheetId="8" r:id="rId9"/>
    <sheet name="March 2014" sheetId="9" r:id="rId10"/>
    <sheet name="Apr 2014" sheetId="10" r:id="rId11"/>
    <sheet name="May 2014" sheetId="11" r:id="rId12"/>
    <sheet name="June 2014" sheetId="12" r:id="rId13"/>
  </sheets>
  <calcPr calcId="1614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3" l="1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4" i="13"/>
  <c r="F85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102" i="13"/>
  <c r="S103" i="13"/>
  <c r="S104" i="13"/>
  <c r="S105" i="13"/>
  <c r="S106" i="13"/>
  <c r="S107" i="13"/>
  <c r="S108" i="13"/>
  <c r="S109" i="13"/>
  <c r="S110" i="13"/>
  <c r="S111" i="13"/>
  <c r="S112" i="13"/>
  <c r="S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66" i="13"/>
  <c r="J58" i="1"/>
  <c r="J58" i="2"/>
  <c r="J58" i="3"/>
  <c r="J58" i="4"/>
  <c r="J58" i="5"/>
  <c r="J58" i="6"/>
  <c r="J58" i="7"/>
  <c r="J58" i="8"/>
  <c r="J58" i="9"/>
  <c r="J58" i="10"/>
  <c r="J58" i="11"/>
  <c r="J58" i="12"/>
  <c r="F6" i="13"/>
  <c r="H9" i="12"/>
  <c r="I9" i="12"/>
  <c r="N11" i="13"/>
  <c r="H10" i="12"/>
  <c r="I10" i="12"/>
  <c r="N12" i="13"/>
  <c r="H11" i="12"/>
  <c r="I11" i="12"/>
  <c r="N13" i="13"/>
  <c r="H12" i="12"/>
  <c r="I12" i="12"/>
  <c r="N14" i="13"/>
  <c r="H13" i="12"/>
  <c r="I13" i="12"/>
  <c r="N15" i="13"/>
  <c r="H14" i="12"/>
  <c r="I14" i="12"/>
  <c r="N16" i="13"/>
  <c r="H15" i="12"/>
  <c r="I15" i="12"/>
  <c r="N17" i="13"/>
  <c r="H16" i="12"/>
  <c r="I16" i="12"/>
  <c r="N18" i="13"/>
  <c r="H17" i="12"/>
  <c r="I17" i="12"/>
  <c r="N19" i="13"/>
  <c r="H18" i="12"/>
  <c r="I18" i="12"/>
  <c r="N20" i="13"/>
  <c r="H19" i="12"/>
  <c r="I19" i="12"/>
  <c r="N21" i="13"/>
  <c r="H20" i="12"/>
  <c r="I20" i="12"/>
  <c r="N22" i="13"/>
  <c r="H21" i="12"/>
  <c r="I21" i="12"/>
  <c r="N23" i="13"/>
  <c r="H22" i="12"/>
  <c r="I22" i="12"/>
  <c r="N24" i="13"/>
  <c r="H23" i="12"/>
  <c r="I23" i="12"/>
  <c r="N25" i="13"/>
  <c r="H24" i="12"/>
  <c r="I24" i="12"/>
  <c r="N26" i="13"/>
  <c r="H25" i="12"/>
  <c r="I25" i="12"/>
  <c r="N27" i="13"/>
  <c r="H26" i="12"/>
  <c r="I26" i="12"/>
  <c r="N28" i="13"/>
  <c r="H27" i="12"/>
  <c r="I27" i="12"/>
  <c r="N29" i="13"/>
  <c r="H28" i="12"/>
  <c r="I28" i="12"/>
  <c r="N30" i="13"/>
  <c r="H29" i="12"/>
  <c r="I29" i="12"/>
  <c r="N31" i="13"/>
  <c r="H30" i="12"/>
  <c r="I30" i="12"/>
  <c r="N32" i="13"/>
  <c r="H31" i="12"/>
  <c r="I31" i="12"/>
  <c r="N33" i="13"/>
  <c r="H32" i="12"/>
  <c r="I32" i="12"/>
  <c r="N34" i="13"/>
  <c r="H33" i="12"/>
  <c r="I33" i="12"/>
  <c r="N35" i="13"/>
  <c r="H34" i="12"/>
  <c r="I34" i="12"/>
  <c r="N36" i="13"/>
  <c r="H35" i="12"/>
  <c r="I35" i="12"/>
  <c r="N37" i="13"/>
  <c r="H36" i="12"/>
  <c r="I36" i="12"/>
  <c r="N38" i="13"/>
  <c r="H37" i="12"/>
  <c r="I37" i="12"/>
  <c r="N39" i="13"/>
  <c r="H38" i="12"/>
  <c r="I38" i="12"/>
  <c r="N40" i="13"/>
  <c r="H39" i="12"/>
  <c r="I39" i="12"/>
  <c r="N41" i="13"/>
  <c r="H40" i="12"/>
  <c r="I40" i="12"/>
  <c r="N42" i="13"/>
  <c r="H41" i="12"/>
  <c r="I41" i="12"/>
  <c r="N43" i="13"/>
  <c r="H42" i="12"/>
  <c r="I42" i="12"/>
  <c r="N44" i="13"/>
  <c r="H43" i="12"/>
  <c r="I43" i="12"/>
  <c r="N45" i="13"/>
  <c r="H44" i="12"/>
  <c r="I44" i="12"/>
  <c r="N46" i="13"/>
  <c r="H45" i="12"/>
  <c r="I45" i="12"/>
  <c r="N47" i="13"/>
  <c r="H46" i="12"/>
  <c r="I46" i="12"/>
  <c r="N48" i="13"/>
  <c r="H47" i="12"/>
  <c r="I47" i="12"/>
  <c r="N49" i="13"/>
  <c r="H48" i="12"/>
  <c r="I48" i="12"/>
  <c r="N50" i="13"/>
  <c r="H49" i="12"/>
  <c r="I49" i="12"/>
  <c r="N51" i="13"/>
  <c r="H50" i="12"/>
  <c r="I50" i="12"/>
  <c r="N52" i="13"/>
  <c r="H51" i="12"/>
  <c r="I51" i="12"/>
  <c r="N53" i="13"/>
  <c r="H52" i="12"/>
  <c r="I52" i="12"/>
  <c r="N54" i="13"/>
  <c r="H53" i="12"/>
  <c r="I53" i="12"/>
  <c r="N55" i="13"/>
  <c r="H54" i="12"/>
  <c r="I54" i="12"/>
  <c r="N56" i="13"/>
  <c r="H55" i="12"/>
  <c r="I55" i="12"/>
  <c r="N57" i="13"/>
  <c r="H56" i="12"/>
  <c r="I56" i="12"/>
  <c r="N58" i="13"/>
  <c r="H57" i="12"/>
  <c r="I57" i="12"/>
  <c r="N59" i="13"/>
  <c r="H9" i="11"/>
  <c r="I9" i="11"/>
  <c r="M11" i="13"/>
  <c r="H10" i="11"/>
  <c r="I10" i="11"/>
  <c r="M12" i="13"/>
  <c r="H11" i="11"/>
  <c r="I11" i="11"/>
  <c r="M13" i="13"/>
  <c r="H12" i="11"/>
  <c r="I12" i="11"/>
  <c r="M14" i="13"/>
  <c r="H13" i="11"/>
  <c r="I13" i="11"/>
  <c r="M15" i="13"/>
  <c r="H14" i="11"/>
  <c r="I14" i="11"/>
  <c r="M16" i="13"/>
  <c r="H15" i="11"/>
  <c r="I15" i="11"/>
  <c r="M17" i="13"/>
  <c r="H16" i="11"/>
  <c r="I16" i="11"/>
  <c r="M18" i="13"/>
  <c r="H17" i="11"/>
  <c r="I17" i="11"/>
  <c r="M19" i="13"/>
  <c r="H18" i="11"/>
  <c r="I18" i="11"/>
  <c r="M20" i="13"/>
  <c r="H19" i="11"/>
  <c r="I19" i="11"/>
  <c r="M21" i="13"/>
  <c r="H20" i="11"/>
  <c r="I20" i="11"/>
  <c r="M22" i="13"/>
  <c r="H21" i="11"/>
  <c r="I21" i="11"/>
  <c r="M23" i="13"/>
  <c r="H22" i="11"/>
  <c r="I22" i="11"/>
  <c r="M24" i="13"/>
  <c r="H23" i="11"/>
  <c r="I23" i="11"/>
  <c r="M25" i="13"/>
  <c r="H24" i="11"/>
  <c r="I24" i="11"/>
  <c r="M26" i="13"/>
  <c r="H25" i="11"/>
  <c r="I25" i="11"/>
  <c r="M27" i="13"/>
  <c r="H26" i="11"/>
  <c r="I26" i="11"/>
  <c r="M28" i="13"/>
  <c r="H27" i="11"/>
  <c r="I27" i="11"/>
  <c r="M29" i="13"/>
  <c r="H28" i="11"/>
  <c r="I28" i="11"/>
  <c r="M30" i="13"/>
  <c r="H29" i="11"/>
  <c r="I29" i="11"/>
  <c r="M31" i="13"/>
  <c r="H30" i="11"/>
  <c r="I30" i="11"/>
  <c r="M32" i="13"/>
  <c r="H31" i="11"/>
  <c r="I31" i="11"/>
  <c r="M33" i="13"/>
  <c r="H32" i="11"/>
  <c r="I32" i="11"/>
  <c r="M34" i="13"/>
  <c r="H33" i="11"/>
  <c r="I33" i="11"/>
  <c r="M35" i="13"/>
  <c r="H34" i="11"/>
  <c r="I34" i="11"/>
  <c r="M36" i="13"/>
  <c r="H35" i="11"/>
  <c r="I35" i="11"/>
  <c r="M37" i="13"/>
  <c r="H36" i="11"/>
  <c r="I36" i="11"/>
  <c r="M38" i="13"/>
  <c r="H37" i="11"/>
  <c r="I37" i="11"/>
  <c r="M39" i="13"/>
  <c r="H38" i="11"/>
  <c r="I38" i="11"/>
  <c r="M40" i="13"/>
  <c r="H39" i="11"/>
  <c r="I39" i="11"/>
  <c r="M41" i="13"/>
  <c r="H40" i="11"/>
  <c r="I40" i="11"/>
  <c r="M42" i="13"/>
  <c r="H41" i="11"/>
  <c r="I41" i="11"/>
  <c r="M43" i="13"/>
  <c r="H42" i="11"/>
  <c r="I42" i="11"/>
  <c r="M44" i="13"/>
  <c r="H43" i="11"/>
  <c r="I43" i="11"/>
  <c r="M45" i="13"/>
  <c r="H44" i="11"/>
  <c r="I44" i="11"/>
  <c r="M46" i="13"/>
  <c r="H45" i="11"/>
  <c r="I45" i="11"/>
  <c r="M47" i="13"/>
  <c r="H46" i="11"/>
  <c r="I46" i="11"/>
  <c r="M48" i="13"/>
  <c r="H47" i="11"/>
  <c r="I47" i="11"/>
  <c r="M49" i="13"/>
  <c r="H48" i="11"/>
  <c r="I48" i="11"/>
  <c r="M50" i="13"/>
  <c r="H49" i="11"/>
  <c r="I49" i="11"/>
  <c r="M51" i="13"/>
  <c r="H50" i="11"/>
  <c r="I50" i="11"/>
  <c r="M52" i="13"/>
  <c r="H51" i="11"/>
  <c r="I51" i="11"/>
  <c r="M53" i="13"/>
  <c r="H52" i="11"/>
  <c r="I52" i="11"/>
  <c r="M54" i="13"/>
  <c r="H53" i="11"/>
  <c r="I53" i="11"/>
  <c r="M55" i="13"/>
  <c r="H54" i="11"/>
  <c r="I54" i="11"/>
  <c r="M56" i="13"/>
  <c r="H55" i="11"/>
  <c r="I55" i="11"/>
  <c r="M57" i="13"/>
  <c r="H56" i="11"/>
  <c r="I56" i="11"/>
  <c r="M58" i="13"/>
  <c r="H57" i="11"/>
  <c r="I57" i="11"/>
  <c r="M59" i="13"/>
  <c r="H9" i="10"/>
  <c r="I9" i="10"/>
  <c r="L11" i="13"/>
  <c r="H10" i="10"/>
  <c r="I10" i="10"/>
  <c r="L12" i="13"/>
  <c r="H11" i="10"/>
  <c r="I11" i="10"/>
  <c r="L13" i="13"/>
  <c r="H12" i="10"/>
  <c r="I12" i="10"/>
  <c r="L14" i="13"/>
  <c r="H13" i="10"/>
  <c r="I13" i="10"/>
  <c r="L15" i="13"/>
  <c r="H14" i="10"/>
  <c r="I14" i="10"/>
  <c r="L16" i="13"/>
  <c r="H15" i="10"/>
  <c r="I15" i="10"/>
  <c r="L17" i="13"/>
  <c r="H16" i="10"/>
  <c r="I16" i="10"/>
  <c r="L18" i="13"/>
  <c r="H17" i="10"/>
  <c r="I17" i="10"/>
  <c r="L19" i="13"/>
  <c r="H18" i="10"/>
  <c r="I18" i="10"/>
  <c r="L20" i="13"/>
  <c r="H19" i="10"/>
  <c r="I19" i="10"/>
  <c r="L21" i="13"/>
  <c r="H20" i="10"/>
  <c r="I20" i="10"/>
  <c r="L22" i="13"/>
  <c r="H21" i="10"/>
  <c r="I21" i="10"/>
  <c r="L23" i="13"/>
  <c r="H22" i="10"/>
  <c r="I22" i="10"/>
  <c r="L24" i="13"/>
  <c r="H23" i="10"/>
  <c r="I23" i="10"/>
  <c r="L25" i="13"/>
  <c r="H24" i="10"/>
  <c r="I24" i="10"/>
  <c r="L26" i="13"/>
  <c r="H25" i="10"/>
  <c r="I25" i="10"/>
  <c r="L27" i="13"/>
  <c r="H26" i="10"/>
  <c r="I26" i="10"/>
  <c r="L28" i="13"/>
  <c r="H27" i="10"/>
  <c r="I27" i="10"/>
  <c r="L29" i="13"/>
  <c r="H28" i="10"/>
  <c r="I28" i="10"/>
  <c r="L30" i="13"/>
  <c r="H29" i="10"/>
  <c r="I29" i="10"/>
  <c r="L31" i="13"/>
  <c r="H30" i="10"/>
  <c r="I30" i="10"/>
  <c r="L32" i="13"/>
  <c r="H31" i="10"/>
  <c r="I31" i="10"/>
  <c r="L33" i="13"/>
  <c r="H32" i="10"/>
  <c r="I32" i="10"/>
  <c r="L34" i="13"/>
  <c r="H33" i="10"/>
  <c r="I33" i="10"/>
  <c r="L35" i="13"/>
  <c r="H34" i="10"/>
  <c r="I34" i="10"/>
  <c r="L36" i="13"/>
  <c r="H35" i="10"/>
  <c r="I35" i="10"/>
  <c r="L37" i="13"/>
  <c r="H36" i="10"/>
  <c r="I36" i="10"/>
  <c r="L38" i="13"/>
  <c r="H37" i="10"/>
  <c r="I37" i="10"/>
  <c r="L39" i="13"/>
  <c r="H38" i="10"/>
  <c r="I38" i="10"/>
  <c r="L40" i="13"/>
  <c r="H39" i="10"/>
  <c r="I39" i="10"/>
  <c r="L41" i="13"/>
  <c r="H40" i="10"/>
  <c r="I40" i="10"/>
  <c r="L42" i="13"/>
  <c r="H41" i="10"/>
  <c r="I41" i="10"/>
  <c r="L43" i="13"/>
  <c r="H42" i="10"/>
  <c r="I42" i="10"/>
  <c r="L44" i="13"/>
  <c r="H43" i="10"/>
  <c r="I43" i="10"/>
  <c r="L45" i="13"/>
  <c r="H44" i="10"/>
  <c r="I44" i="10"/>
  <c r="L46" i="13"/>
  <c r="H45" i="10"/>
  <c r="I45" i="10"/>
  <c r="L47" i="13"/>
  <c r="H46" i="10"/>
  <c r="I46" i="10"/>
  <c r="L48" i="13"/>
  <c r="H47" i="10"/>
  <c r="I47" i="10"/>
  <c r="L49" i="13"/>
  <c r="H48" i="10"/>
  <c r="I48" i="10"/>
  <c r="L50" i="13"/>
  <c r="H49" i="10"/>
  <c r="I49" i="10"/>
  <c r="L51" i="13"/>
  <c r="H50" i="10"/>
  <c r="I50" i="10"/>
  <c r="L52" i="13"/>
  <c r="H51" i="10"/>
  <c r="I51" i="10"/>
  <c r="L53" i="13"/>
  <c r="H52" i="10"/>
  <c r="I52" i="10"/>
  <c r="L54" i="13"/>
  <c r="H53" i="10"/>
  <c r="I53" i="10"/>
  <c r="L55" i="13"/>
  <c r="H54" i="10"/>
  <c r="I54" i="10"/>
  <c r="L56" i="13"/>
  <c r="H55" i="10"/>
  <c r="I55" i="10"/>
  <c r="L57" i="13"/>
  <c r="H56" i="10"/>
  <c r="I56" i="10"/>
  <c r="L58" i="13"/>
  <c r="H57" i="10"/>
  <c r="I57" i="10"/>
  <c r="L59" i="13"/>
  <c r="H9" i="9"/>
  <c r="I9" i="9"/>
  <c r="K11" i="13"/>
  <c r="H8" i="9"/>
  <c r="I8" i="9"/>
  <c r="K10" i="13"/>
  <c r="H10" i="9"/>
  <c r="I10" i="9"/>
  <c r="K12" i="13"/>
  <c r="H11" i="9"/>
  <c r="I11" i="9"/>
  <c r="K13" i="13"/>
  <c r="H12" i="9"/>
  <c r="I12" i="9"/>
  <c r="K14" i="13"/>
  <c r="H13" i="9"/>
  <c r="I13" i="9"/>
  <c r="K15" i="13"/>
  <c r="H14" i="9"/>
  <c r="I14" i="9"/>
  <c r="K16" i="13"/>
  <c r="H15" i="9"/>
  <c r="I15" i="9"/>
  <c r="K17" i="13"/>
  <c r="H16" i="9"/>
  <c r="I16" i="9"/>
  <c r="K18" i="13"/>
  <c r="H17" i="9"/>
  <c r="I17" i="9"/>
  <c r="K19" i="13"/>
  <c r="H18" i="9"/>
  <c r="I18" i="9"/>
  <c r="K20" i="13"/>
  <c r="H19" i="9"/>
  <c r="I19" i="9"/>
  <c r="K21" i="13"/>
  <c r="H20" i="9"/>
  <c r="I20" i="9"/>
  <c r="K22" i="13"/>
  <c r="H21" i="9"/>
  <c r="I21" i="9"/>
  <c r="K23" i="13"/>
  <c r="H22" i="9"/>
  <c r="I22" i="9"/>
  <c r="K24" i="13"/>
  <c r="H23" i="9"/>
  <c r="I23" i="9"/>
  <c r="K25" i="13"/>
  <c r="H24" i="9"/>
  <c r="I24" i="9"/>
  <c r="K26" i="13"/>
  <c r="H25" i="9"/>
  <c r="I25" i="9"/>
  <c r="K27" i="13"/>
  <c r="H26" i="9"/>
  <c r="I26" i="9"/>
  <c r="K28" i="13"/>
  <c r="H27" i="9"/>
  <c r="I27" i="9"/>
  <c r="K29" i="13"/>
  <c r="H28" i="9"/>
  <c r="I28" i="9"/>
  <c r="K30" i="13"/>
  <c r="H29" i="9"/>
  <c r="I29" i="9"/>
  <c r="K31" i="13"/>
  <c r="H30" i="9"/>
  <c r="I30" i="9"/>
  <c r="K32" i="13"/>
  <c r="H31" i="9"/>
  <c r="I31" i="9"/>
  <c r="K33" i="13"/>
  <c r="H32" i="9"/>
  <c r="I32" i="9"/>
  <c r="K34" i="13"/>
  <c r="H33" i="9"/>
  <c r="I33" i="9"/>
  <c r="K35" i="13"/>
  <c r="H34" i="9"/>
  <c r="I34" i="9"/>
  <c r="K36" i="13"/>
  <c r="H35" i="9"/>
  <c r="I35" i="9"/>
  <c r="K37" i="13"/>
  <c r="H36" i="9"/>
  <c r="I36" i="9"/>
  <c r="K38" i="13"/>
  <c r="H37" i="9"/>
  <c r="I37" i="9"/>
  <c r="K39" i="13"/>
  <c r="H38" i="9"/>
  <c r="I38" i="9"/>
  <c r="K40" i="13"/>
  <c r="H39" i="9"/>
  <c r="I39" i="9"/>
  <c r="K41" i="13"/>
  <c r="H40" i="9"/>
  <c r="I40" i="9"/>
  <c r="K42" i="13"/>
  <c r="H41" i="9"/>
  <c r="I41" i="9"/>
  <c r="K43" i="13"/>
  <c r="H42" i="9"/>
  <c r="I42" i="9"/>
  <c r="K44" i="13"/>
  <c r="H43" i="9"/>
  <c r="I43" i="9"/>
  <c r="K45" i="13"/>
  <c r="H44" i="9"/>
  <c r="I44" i="9"/>
  <c r="K46" i="13"/>
  <c r="H45" i="9"/>
  <c r="I45" i="9"/>
  <c r="K47" i="13"/>
  <c r="H46" i="9"/>
  <c r="I46" i="9"/>
  <c r="K48" i="13"/>
  <c r="H47" i="9"/>
  <c r="I47" i="9"/>
  <c r="K49" i="13"/>
  <c r="H48" i="9"/>
  <c r="I48" i="9"/>
  <c r="K50" i="13"/>
  <c r="H49" i="9"/>
  <c r="I49" i="9"/>
  <c r="K51" i="13"/>
  <c r="H50" i="9"/>
  <c r="I50" i="9"/>
  <c r="K52" i="13"/>
  <c r="H51" i="9"/>
  <c r="I51" i="9"/>
  <c r="K53" i="13"/>
  <c r="H52" i="9"/>
  <c r="I52" i="9"/>
  <c r="K54" i="13"/>
  <c r="H53" i="9"/>
  <c r="I53" i="9"/>
  <c r="K55" i="13"/>
  <c r="H54" i="9"/>
  <c r="I54" i="9"/>
  <c r="K56" i="13"/>
  <c r="H55" i="9"/>
  <c r="I55" i="9"/>
  <c r="K57" i="13"/>
  <c r="H56" i="9"/>
  <c r="I56" i="9"/>
  <c r="K58" i="13"/>
  <c r="H57" i="9"/>
  <c r="I57" i="9"/>
  <c r="K59" i="13"/>
  <c r="K60" i="13"/>
  <c r="H8" i="1"/>
  <c r="I8" i="1"/>
  <c r="B10" i="13"/>
  <c r="H9" i="1"/>
  <c r="I9" i="1"/>
  <c r="B11" i="13"/>
  <c r="H10" i="1"/>
  <c r="I10" i="1"/>
  <c r="B12" i="13"/>
  <c r="H11" i="1"/>
  <c r="I11" i="1"/>
  <c r="B13" i="13"/>
  <c r="H12" i="1"/>
  <c r="I12" i="1"/>
  <c r="B14" i="13"/>
  <c r="H13" i="1"/>
  <c r="I13" i="1"/>
  <c r="B15" i="13"/>
  <c r="H14" i="1"/>
  <c r="I14" i="1"/>
  <c r="B16" i="13"/>
  <c r="H15" i="1"/>
  <c r="I15" i="1"/>
  <c r="B17" i="13"/>
  <c r="H16" i="1"/>
  <c r="I16" i="1"/>
  <c r="B18" i="13"/>
  <c r="H17" i="1"/>
  <c r="I17" i="1"/>
  <c r="B19" i="13"/>
  <c r="H18" i="1"/>
  <c r="I18" i="1"/>
  <c r="B20" i="13"/>
  <c r="H19" i="1"/>
  <c r="I19" i="1"/>
  <c r="B21" i="13"/>
  <c r="H20" i="1"/>
  <c r="I20" i="1"/>
  <c r="B22" i="13"/>
  <c r="H21" i="1"/>
  <c r="I21" i="1"/>
  <c r="B23" i="13"/>
  <c r="H22" i="1"/>
  <c r="I22" i="1"/>
  <c r="B24" i="13"/>
  <c r="H23" i="1"/>
  <c r="I23" i="1"/>
  <c r="B25" i="13"/>
  <c r="H24" i="1"/>
  <c r="I24" i="1"/>
  <c r="B26" i="13"/>
  <c r="H25" i="1"/>
  <c r="I25" i="1"/>
  <c r="B27" i="13"/>
  <c r="H26" i="1"/>
  <c r="I26" i="1"/>
  <c r="B28" i="13"/>
  <c r="H27" i="1"/>
  <c r="I27" i="1"/>
  <c r="B29" i="13"/>
  <c r="H28" i="1"/>
  <c r="I28" i="1"/>
  <c r="B30" i="13"/>
  <c r="H29" i="1"/>
  <c r="I29" i="1"/>
  <c r="B31" i="13"/>
  <c r="H30" i="1"/>
  <c r="I30" i="1"/>
  <c r="B32" i="13"/>
  <c r="H31" i="1"/>
  <c r="I31" i="1"/>
  <c r="B33" i="13"/>
  <c r="H32" i="1"/>
  <c r="I32" i="1"/>
  <c r="B34" i="13"/>
  <c r="H33" i="1"/>
  <c r="I33" i="1"/>
  <c r="B35" i="13"/>
  <c r="H34" i="1"/>
  <c r="I34" i="1"/>
  <c r="B36" i="13"/>
  <c r="H35" i="1"/>
  <c r="I35" i="1"/>
  <c r="B37" i="13"/>
  <c r="H36" i="1"/>
  <c r="I36" i="1"/>
  <c r="B38" i="13"/>
  <c r="H37" i="1"/>
  <c r="I37" i="1"/>
  <c r="B39" i="13"/>
  <c r="H38" i="1"/>
  <c r="I38" i="1"/>
  <c r="B40" i="13"/>
  <c r="H39" i="1"/>
  <c r="I39" i="1"/>
  <c r="B41" i="13"/>
  <c r="H40" i="1"/>
  <c r="I40" i="1"/>
  <c r="B42" i="13"/>
  <c r="H41" i="1"/>
  <c r="I41" i="1"/>
  <c r="B43" i="13"/>
  <c r="H42" i="1"/>
  <c r="I42" i="1"/>
  <c r="B44" i="13"/>
  <c r="H43" i="1"/>
  <c r="I43" i="1"/>
  <c r="B45" i="13"/>
  <c r="H44" i="1"/>
  <c r="I44" i="1"/>
  <c r="B46" i="13"/>
  <c r="H45" i="1"/>
  <c r="I45" i="1"/>
  <c r="B47" i="13"/>
  <c r="H46" i="1"/>
  <c r="I46" i="1"/>
  <c r="B48" i="13"/>
  <c r="H47" i="1"/>
  <c r="I47" i="1"/>
  <c r="B49" i="13"/>
  <c r="H48" i="1"/>
  <c r="I48" i="1"/>
  <c r="B50" i="13"/>
  <c r="H49" i="1"/>
  <c r="I49" i="1"/>
  <c r="B51" i="13"/>
  <c r="H50" i="1"/>
  <c r="I50" i="1"/>
  <c r="B52" i="13"/>
  <c r="H51" i="1"/>
  <c r="I51" i="1"/>
  <c r="B53" i="13"/>
  <c r="H52" i="1"/>
  <c r="I52" i="1"/>
  <c r="B54" i="13"/>
  <c r="H53" i="1"/>
  <c r="I53" i="1"/>
  <c r="B55" i="13"/>
  <c r="H54" i="1"/>
  <c r="I54" i="1"/>
  <c r="B56" i="13"/>
  <c r="H55" i="1"/>
  <c r="I55" i="1"/>
  <c r="B57" i="13"/>
  <c r="H56" i="1"/>
  <c r="I56" i="1"/>
  <c r="B58" i="13"/>
  <c r="H57" i="1"/>
  <c r="I57" i="1"/>
  <c r="B59" i="13"/>
  <c r="B60" i="13"/>
  <c r="H8" i="2"/>
  <c r="I8" i="2"/>
  <c r="C10" i="13"/>
  <c r="H9" i="2"/>
  <c r="I9" i="2"/>
  <c r="C11" i="13"/>
  <c r="H10" i="2"/>
  <c r="I10" i="2"/>
  <c r="C12" i="13"/>
  <c r="H11" i="2"/>
  <c r="I11" i="2"/>
  <c r="C13" i="13"/>
  <c r="H12" i="2"/>
  <c r="I12" i="2"/>
  <c r="C14" i="13"/>
  <c r="H13" i="2"/>
  <c r="I13" i="2"/>
  <c r="C15" i="13"/>
  <c r="H14" i="2"/>
  <c r="I14" i="2"/>
  <c r="C16" i="13"/>
  <c r="H15" i="2"/>
  <c r="I15" i="2"/>
  <c r="C17" i="13"/>
  <c r="H16" i="2"/>
  <c r="I16" i="2"/>
  <c r="C18" i="13"/>
  <c r="H17" i="2"/>
  <c r="I17" i="2"/>
  <c r="C19" i="13"/>
  <c r="H18" i="2"/>
  <c r="I18" i="2"/>
  <c r="C20" i="13"/>
  <c r="H19" i="2"/>
  <c r="I19" i="2"/>
  <c r="C21" i="13"/>
  <c r="H20" i="2"/>
  <c r="I20" i="2"/>
  <c r="C22" i="13"/>
  <c r="H21" i="2"/>
  <c r="I21" i="2"/>
  <c r="C23" i="13"/>
  <c r="H22" i="2"/>
  <c r="I22" i="2"/>
  <c r="C24" i="13"/>
  <c r="H23" i="2"/>
  <c r="I23" i="2"/>
  <c r="C25" i="13"/>
  <c r="H24" i="2"/>
  <c r="I24" i="2"/>
  <c r="C26" i="13"/>
  <c r="H25" i="2"/>
  <c r="I25" i="2"/>
  <c r="C27" i="13"/>
  <c r="H26" i="2"/>
  <c r="I26" i="2"/>
  <c r="C28" i="13"/>
  <c r="H27" i="2"/>
  <c r="I27" i="2"/>
  <c r="C29" i="13"/>
  <c r="H28" i="2"/>
  <c r="I28" i="2"/>
  <c r="C30" i="13"/>
  <c r="H29" i="2"/>
  <c r="I29" i="2"/>
  <c r="C31" i="13"/>
  <c r="H30" i="2"/>
  <c r="I30" i="2"/>
  <c r="C32" i="13"/>
  <c r="H31" i="2"/>
  <c r="I31" i="2"/>
  <c r="C33" i="13"/>
  <c r="H32" i="2"/>
  <c r="I32" i="2"/>
  <c r="C34" i="13"/>
  <c r="H33" i="2"/>
  <c r="I33" i="2"/>
  <c r="C35" i="13"/>
  <c r="H34" i="2"/>
  <c r="I34" i="2"/>
  <c r="C36" i="13"/>
  <c r="H35" i="2"/>
  <c r="I35" i="2"/>
  <c r="C37" i="13"/>
  <c r="H36" i="2"/>
  <c r="I36" i="2"/>
  <c r="C38" i="13"/>
  <c r="H37" i="2"/>
  <c r="I37" i="2"/>
  <c r="C39" i="13"/>
  <c r="H38" i="2"/>
  <c r="I38" i="2"/>
  <c r="C40" i="13"/>
  <c r="H39" i="2"/>
  <c r="I39" i="2"/>
  <c r="C41" i="13"/>
  <c r="H40" i="2"/>
  <c r="I40" i="2"/>
  <c r="C42" i="13"/>
  <c r="H41" i="2"/>
  <c r="I41" i="2"/>
  <c r="C43" i="13"/>
  <c r="I42" i="2"/>
  <c r="C44" i="13"/>
  <c r="H43" i="2"/>
  <c r="I43" i="2"/>
  <c r="C45" i="13"/>
  <c r="H44" i="2"/>
  <c r="I44" i="2"/>
  <c r="C46" i="13"/>
  <c r="H45" i="2"/>
  <c r="I45" i="2"/>
  <c r="C47" i="13"/>
  <c r="H46" i="2"/>
  <c r="I46" i="2"/>
  <c r="C48" i="13"/>
  <c r="H47" i="2"/>
  <c r="I47" i="2"/>
  <c r="C49" i="13"/>
  <c r="H48" i="2"/>
  <c r="I48" i="2"/>
  <c r="C50" i="13"/>
  <c r="H49" i="2"/>
  <c r="I49" i="2"/>
  <c r="C51" i="13"/>
  <c r="H50" i="2"/>
  <c r="I50" i="2"/>
  <c r="C52" i="13"/>
  <c r="H51" i="2"/>
  <c r="I51" i="2"/>
  <c r="C53" i="13"/>
  <c r="H52" i="2"/>
  <c r="I52" i="2"/>
  <c r="C54" i="13"/>
  <c r="H53" i="2"/>
  <c r="I53" i="2"/>
  <c r="C55" i="13"/>
  <c r="H54" i="2"/>
  <c r="I54" i="2"/>
  <c r="C56" i="13"/>
  <c r="H55" i="2"/>
  <c r="I55" i="2"/>
  <c r="C57" i="13"/>
  <c r="H56" i="2"/>
  <c r="I56" i="2"/>
  <c r="C58" i="13"/>
  <c r="H57" i="2"/>
  <c r="I57" i="2"/>
  <c r="C59" i="13"/>
  <c r="C60" i="13"/>
  <c r="I8" i="3"/>
  <c r="D10" i="13"/>
  <c r="H9" i="3"/>
  <c r="I9" i="3"/>
  <c r="D11" i="13"/>
  <c r="H10" i="3"/>
  <c r="I10" i="3"/>
  <c r="D12" i="13"/>
  <c r="H11" i="3"/>
  <c r="I11" i="3"/>
  <c r="D13" i="13"/>
  <c r="H12" i="3"/>
  <c r="I12" i="3"/>
  <c r="D14" i="13"/>
  <c r="H13" i="3"/>
  <c r="I13" i="3"/>
  <c r="D15" i="13"/>
  <c r="H14" i="3"/>
  <c r="I14" i="3"/>
  <c r="D16" i="13"/>
  <c r="H15" i="3"/>
  <c r="I15" i="3"/>
  <c r="D17" i="13"/>
  <c r="H16" i="3"/>
  <c r="I16" i="3"/>
  <c r="D18" i="13"/>
  <c r="H17" i="3"/>
  <c r="I17" i="3"/>
  <c r="D19" i="13"/>
  <c r="H18" i="3"/>
  <c r="I18" i="3"/>
  <c r="D20" i="13"/>
  <c r="H19" i="3"/>
  <c r="I19" i="3"/>
  <c r="D21" i="13"/>
  <c r="H20" i="3"/>
  <c r="I20" i="3"/>
  <c r="D22" i="13"/>
  <c r="H21" i="3"/>
  <c r="I21" i="3"/>
  <c r="D23" i="13"/>
  <c r="H22" i="3"/>
  <c r="I22" i="3"/>
  <c r="D24" i="13"/>
  <c r="H23" i="3"/>
  <c r="I23" i="3"/>
  <c r="D25" i="13"/>
  <c r="H24" i="3"/>
  <c r="I24" i="3"/>
  <c r="D26" i="13"/>
  <c r="H25" i="3"/>
  <c r="I25" i="3"/>
  <c r="D27" i="13"/>
  <c r="H26" i="3"/>
  <c r="I26" i="3"/>
  <c r="D28" i="13"/>
  <c r="H27" i="3"/>
  <c r="I27" i="3"/>
  <c r="D29" i="13"/>
  <c r="H28" i="3"/>
  <c r="I28" i="3"/>
  <c r="D30" i="13"/>
  <c r="H29" i="3"/>
  <c r="I29" i="3"/>
  <c r="D31" i="13"/>
  <c r="H30" i="3"/>
  <c r="I30" i="3"/>
  <c r="D32" i="13"/>
  <c r="H31" i="3"/>
  <c r="I31" i="3"/>
  <c r="D33" i="13"/>
  <c r="H32" i="3"/>
  <c r="I32" i="3"/>
  <c r="D34" i="13"/>
  <c r="H33" i="3"/>
  <c r="I33" i="3"/>
  <c r="D35" i="13"/>
  <c r="H34" i="3"/>
  <c r="I34" i="3"/>
  <c r="D36" i="13"/>
  <c r="H35" i="3"/>
  <c r="I35" i="3"/>
  <c r="D37" i="13"/>
  <c r="H36" i="3"/>
  <c r="I36" i="3"/>
  <c r="D38" i="13"/>
  <c r="H37" i="3"/>
  <c r="I37" i="3"/>
  <c r="D39" i="13"/>
  <c r="H38" i="3"/>
  <c r="I38" i="3"/>
  <c r="D40" i="13"/>
  <c r="H39" i="3"/>
  <c r="I39" i="3"/>
  <c r="D41" i="13"/>
  <c r="H40" i="3"/>
  <c r="I40" i="3"/>
  <c r="D42" i="13"/>
  <c r="H41" i="3"/>
  <c r="I41" i="3"/>
  <c r="D43" i="13"/>
  <c r="H42" i="3"/>
  <c r="I42" i="3"/>
  <c r="D44" i="13"/>
  <c r="H43" i="3"/>
  <c r="I43" i="3"/>
  <c r="D45" i="13"/>
  <c r="H44" i="3"/>
  <c r="I44" i="3"/>
  <c r="D46" i="13"/>
  <c r="H45" i="3"/>
  <c r="I45" i="3"/>
  <c r="D47" i="13"/>
  <c r="H46" i="3"/>
  <c r="I46" i="3"/>
  <c r="D48" i="13"/>
  <c r="H47" i="3"/>
  <c r="I47" i="3"/>
  <c r="D49" i="13"/>
  <c r="H48" i="3"/>
  <c r="I48" i="3"/>
  <c r="D50" i="13"/>
  <c r="H49" i="3"/>
  <c r="I49" i="3"/>
  <c r="D51" i="13"/>
  <c r="H50" i="3"/>
  <c r="I50" i="3"/>
  <c r="D52" i="13"/>
  <c r="H51" i="3"/>
  <c r="I51" i="3"/>
  <c r="D53" i="13"/>
  <c r="H52" i="3"/>
  <c r="I52" i="3"/>
  <c r="D54" i="13"/>
  <c r="H53" i="3"/>
  <c r="I53" i="3"/>
  <c r="D55" i="13"/>
  <c r="H54" i="3"/>
  <c r="I54" i="3"/>
  <c r="D56" i="13"/>
  <c r="H55" i="3"/>
  <c r="I55" i="3"/>
  <c r="D57" i="13"/>
  <c r="H56" i="3"/>
  <c r="I56" i="3"/>
  <c r="D58" i="13"/>
  <c r="H57" i="3"/>
  <c r="I57" i="3"/>
  <c r="D59" i="13"/>
  <c r="D60" i="13"/>
  <c r="H8" i="4"/>
  <c r="I8" i="4"/>
  <c r="F10" i="13"/>
  <c r="H9" i="4"/>
  <c r="I9" i="4"/>
  <c r="F11" i="13"/>
  <c r="H10" i="4"/>
  <c r="I10" i="4"/>
  <c r="F12" i="13"/>
  <c r="H11" i="4"/>
  <c r="I11" i="4"/>
  <c r="F13" i="13"/>
  <c r="H12" i="4"/>
  <c r="I12" i="4"/>
  <c r="F14" i="13"/>
  <c r="H13" i="4"/>
  <c r="I13" i="4"/>
  <c r="F15" i="13"/>
  <c r="H14" i="4"/>
  <c r="I14" i="4"/>
  <c r="F16" i="13"/>
  <c r="H15" i="4"/>
  <c r="I15" i="4"/>
  <c r="F17" i="13"/>
  <c r="H16" i="4"/>
  <c r="I16" i="4"/>
  <c r="F18" i="13"/>
  <c r="H17" i="4"/>
  <c r="I17" i="4"/>
  <c r="F19" i="13"/>
  <c r="H18" i="4"/>
  <c r="I18" i="4"/>
  <c r="F20" i="13"/>
  <c r="H19" i="4"/>
  <c r="I19" i="4"/>
  <c r="F21" i="13"/>
  <c r="H20" i="4"/>
  <c r="I20" i="4"/>
  <c r="F22" i="13"/>
  <c r="H21" i="4"/>
  <c r="I21" i="4"/>
  <c r="F23" i="13"/>
  <c r="H22" i="4"/>
  <c r="I22" i="4"/>
  <c r="F24" i="13"/>
  <c r="H23" i="4"/>
  <c r="I23" i="4"/>
  <c r="F25" i="13"/>
  <c r="H24" i="4"/>
  <c r="I24" i="4"/>
  <c r="F26" i="13"/>
  <c r="H25" i="4"/>
  <c r="I25" i="4"/>
  <c r="F27" i="13"/>
  <c r="H26" i="4"/>
  <c r="I26" i="4"/>
  <c r="F28" i="13"/>
  <c r="H27" i="4"/>
  <c r="I27" i="4"/>
  <c r="F29" i="13"/>
  <c r="H28" i="4"/>
  <c r="I28" i="4"/>
  <c r="F30" i="13"/>
  <c r="H29" i="4"/>
  <c r="I29" i="4"/>
  <c r="F31" i="13"/>
  <c r="H30" i="4"/>
  <c r="I30" i="4"/>
  <c r="F32" i="13"/>
  <c r="H31" i="4"/>
  <c r="I31" i="4"/>
  <c r="F33" i="13"/>
  <c r="H32" i="4"/>
  <c r="I32" i="4"/>
  <c r="F34" i="13"/>
  <c r="H33" i="4"/>
  <c r="I33" i="4"/>
  <c r="F35" i="13"/>
  <c r="H34" i="4"/>
  <c r="I34" i="4"/>
  <c r="F36" i="13"/>
  <c r="H35" i="4"/>
  <c r="I35" i="4"/>
  <c r="F37" i="13"/>
  <c r="H36" i="4"/>
  <c r="I36" i="4"/>
  <c r="F38" i="13"/>
  <c r="H37" i="4"/>
  <c r="I37" i="4"/>
  <c r="F39" i="13"/>
  <c r="H38" i="4"/>
  <c r="I38" i="4"/>
  <c r="F40" i="13"/>
  <c r="H39" i="4"/>
  <c r="I39" i="4"/>
  <c r="F41" i="13"/>
  <c r="H40" i="4"/>
  <c r="I40" i="4"/>
  <c r="F42" i="13"/>
  <c r="H41" i="4"/>
  <c r="I41" i="4"/>
  <c r="F43" i="13"/>
  <c r="H42" i="4"/>
  <c r="I42" i="4"/>
  <c r="F44" i="13"/>
  <c r="H43" i="4"/>
  <c r="I43" i="4"/>
  <c r="F45" i="13"/>
  <c r="H44" i="4"/>
  <c r="I44" i="4"/>
  <c r="F46" i="13"/>
  <c r="H45" i="4"/>
  <c r="I45" i="4"/>
  <c r="F47" i="13"/>
  <c r="H46" i="4"/>
  <c r="I46" i="4"/>
  <c r="F48" i="13"/>
  <c r="H47" i="4"/>
  <c r="I47" i="4"/>
  <c r="F49" i="13"/>
  <c r="H48" i="4"/>
  <c r="I48" i="4"/>
  <c r="F50" i="13"/>
  <c r="H49" i="4"/>
  <c r="I49" i="4"/>
  <c r="F51" i="13"/>
  <c r="H50" i="4"/>
  <c r="I50" i="4"/>
  <c r="F52" i="13"/>
  <c r="H51" i="4"/>
  <c r="I51" i="4"/>
  <c r="F53" i="13"/>
  <c r="H52" i="4"/>
  <c r="I52" i="4"/>
  <c r="F54" i="13"/>
  <c r="H53" i="4"/>
  <c r="I53" i="4"/>
  <c r="F55" i="13"/>
  <c r="H54" i="4"/>
  <c r="I54" i="4"/>
  <c r="F56" i="13"/>
  <c r="H55" i="4"/>
  <c r="I55" i="4"/>
  <c r="F57" i="13"/>
  <c r="H56" i="4"/>
  <c r="I56" i="4"/>
  <c r="F58" i="13"/>
  <c r="H57" i="4"/>
  <c r="I57" i="4"/>
  <c r="F59" i="13"/>
  <c r="F60" i="13"/>
  <c r="H8" i="5"/>
  <c r="I8" i="5"/>
  <c r="G10" i="13"/>
  <c r="H9" i="5"/>
  <c r="I9" i="5"/>
  <c r="G11" i="13"/>
  <c r="H10" i="5"/>
  <c r="I10" i="5"/>
  <c r="G12" i="13"/>
  <c r="H11" i="5"/>
  <c r="I11" i="5"/>
  <c r="G13" i="13"/>
  <c r="H12" i="5"/>
  <c r="I12" i="5"/>
  <c r="G14" i="13"/>
  <c r="H13" i="5"/>
  <c r="I13" i="5"/>
  <c r="G15" i="13"/>
  <c r="H14" i="5"/>
  <c r="I14" i="5"/>
  <c r="G16" i="13"/>
  <c r="H15" i="5"/>
  <c r="I15" i="5"/>
  <c r="G17" i="13"/>
  <c r="H16" i="5"/>
  <c r="I16" i="5"/>
  <c r="G18" i="13"/>
  <c r="H17" i="5"/>
  <c r="I17" i="5"/>
  <c r="G19" i="13"/>
  <c r="H18" i="5"/>
  <c r="I18" i="5"/>
  <c r="G20" i="13"/>
  <c r="H19" i="5"/>
  <c r="I19" i="5"/>
  <c r="G21" i="13"/>
  <c r="H20" i="5"/>
  <c r="I20" i="5"/>
  <c r="G22" i="13"/>
  <c r="H21" i="5"/>
  <c r="I21" i="5"/>
  <c r="G23" i="13"/>
  <c r="H22" i="5"/>
  <c r="I22" i="5"/>
  <c r="G24" i="13"/>
  <c r="H23" i="5"/>
  <c r="I23" i="5"/>
  <c r="G25" i="13"/>
  <c r="H24" i="5"/>
  <c r="I24" i="5"/>
  <c r="G26" i="13"/>
  <c r="H25" i="5"/>
  <c r="I25" i="5"/>
  <c r="G27" i="13"/>
  <c r="H26" i="5"/>
  <c r="I26" i="5"/>
  <c r="G28" i="13"/>
  <c r="H27" i="5"/>
  <c r="I27" i="5"/>
  <c r="G29" i="13"/>
  <c r="H28" i="5"/>
  <c r="I28" i="5"/>
  <c r="G30" i="13"/>
  <c r="H29" i="5"/>
  <c r="I29" i="5"/>
  <c r="G31" i="13"/>
  <c r="H30" i="5"/>
  <c r="I30" i="5"/>
  <c r="G32" i="13"/>
  <c r="H31" i="5"/>
  <c r="I31" i="5"/>
  <c r="G33" i="13"/>
  <c r="H32" i="5"/>
  <c r="I32" i="5"/>
  <c r="G34" i="13"/>
  <c r="H33" i="5"/>
  <c r="I33" i="5"/>
  <c r="G35" i="13"/>
  <c r="H34" i="5"/>
  <c r="I34" i="5"/>
  <c r="G36" i="13"/>
  <c r="H35" i="5"/>
  <c r="I35" i="5"/>
  <c r="G37" i="13"/>
  <c r="H36" i="5"/>
  <c r="I36" i="5"/>
  <c r="G38" i="13"/>
  <c r="H37" i="5"/>
  <c r="I37" i="5"/>
  <c r="G39" i="13"/>
  <c r="H38" i="5"/>
  <c r="I38" i="5"/>
  <c r="G40" i="13"/>
  <c r="H39" i="5"/>
  <c r="I39" i="5"/>
  <c r="G41" i="13"/>
  <c r="H40" i="5"/>
  <c r="I40" i="5"/>
  <c r="G42" i="13"/>
  <c r="H41" i="5"/>
  <c r="I41" i="5"/>
  <c r="G43" i="13"/>
  <c r="H42" i="5"/>
  <c r="I42" i="5"/>
  <c r="G44" i="13"/>
  <c r="H43" i="5"/>
  <c r="I43" i="5"/>
  <c r="G45" i="13"/>
  <c r="H44" i="5"/>
  <c r="I44" i="5"/>
  <c r="G46" i="13"/>
  <c r="H45" i="5"/>
  <c r="I45" i="5"/>
  <c r="G47" i="13"/>
  <c r="H46" i="5"/>
  <c r="I46" i="5"/>
  <c r="G48" i="13"/>
  <c r="H47" i="5"/>
  <c r="I47" i="5"/>
  <c r="G49" i="13"/>
  <c r="H48" i="5"/>
  <c r="I48" i="5"/>
  <c r="G50" i="13"/>
  <c r="H49" i="5"/>
  <c r="I49" i="5"/>
  <c r="G51" i="13"/>
  <c r="H50" i="5"/>
  <c r="I50" i="5"/>
  <c r="G52" i="13"/>
  <c r="H51" i="5"/>
  <c r="I51" i="5"/>
  <c r="G53" i="13"/>
  <c r="H52" i="5"/>
  <c r="I52" i="5"/>
  <c r="G54" i="13"/>
  <c r="H53" i="5"/>
  <c r="I53" i="5"/>
  <c r="G55" i="13"/>
  <c r="H54" i="5"/>
  <c r="I54" i="5"/>
  <c r="G56" i="13"/>
  <c r="H55" i="5"/>
  <c r="I55" i="5"/>
  <c r="G57" i="13"/>
  <c r="H56" i="5"/>
  <c r="I56" i="5"/>
  <c r="G58" i="13"/>
  <c r="H57" i="5"/>
  <c r="I57" i="5"/>
  <c r="G59" i="13"/>
  <c r="G60" i="13"/>
  <c r="H8" i="6"/>
  <c r="I8" i="6"/>
  <c r="H10" i="13"/>
  <c r="H9" i="6"/>
  <c r="I9" i="6"/>
  <c r="H11" i="13"/>
  <c r="H10" i="6"/>
  <c r="I10" i="6"/>
  <c r="H12" i="13"/>
  <c r="H11" i="6"/>
  <c r="I11" i="6"/>
  <c r="H13" i="13"/>
  <c r="H12" i="6"/>
  <c r="I12" i="6"/>
  <c r="H14" i="13"/>
  <c r="H13" i="6"/>
  <c r="I13" i="6"/>
  <c r="H15" i="13"/>
  <c r="H14" i="6"/>
  <c r="I14" i="6"/>
  <c r="H16" i="13"/>
  <c r="H15" i="6"/>
  <c r="I15" i="6"/>
  <c r="H17" i="13"/>
  <c r="H16" i="6"/>
  <c r="I16" i="6"/>
  <c r="H18" i="13"/>
  <c r="H17" i="6"/>
  <c r="I17" i="6"/>
  <c r="H19" i="13"/>
  <c r="H18" i="6"/>
  <c r="I18" i="6"/>
  <c r="H20" i="13"/>
  <c r="H19" i="6"/>
  <c r="I19" i="6"/>
  <c r="H21" i="13"/>
  <c r="H20" i="6"/>
  <c r="I20" i="6"/>
  <c r="H22" i="13"/>
  <c r="H21" i="6"/>
  <c r="I21" i="6"/>
  <c r="H23" i="13"/>
  <c r="H22" i="6"/>
  <c r="I22" i="6"/>
  <c r="H24" i="13"/>
  <c r="H23" i="6"/>
  <c r="I23" i="6"/>
  <c r="H25" i="13"/>
  <c r="H24" i="6"/>
  <c r="I24" i="6"/>
  <c r="H26" i="13"/>
  <c r="H25" i="6"/>
  <c r="I25" i="6"/>
  <c r="H27" i="13"/>
  <c r="H26" i="6"/>
  <c r="I26" i="6"/>
  <c r="H28" i="13"/>
  <c r="H27" i="6"/>
  <c r="I27" i="6"/>
  <c r="H29" i="13"/>
  <c r="H28" i="6"/>
  <c r="I28" i="6"/>
  <c r="H30" i="13"/>
  <c r="H29" i="6"/>
  <c r="I29" i="6"/>
  <c r="H31" i="13"/>
  <c r="H30" i="6"/>
  <c r="I30" i="6"/>
  <c r="H32" i="13"/>
  <c r="H31" i="6"/>
  <c r="I31" i="6"/>
  <c r="H33" i="13"/>
  <c r="H32" i="6"/>
  <c r="I32" i="6"/>
  <c r="H34" i="13"/>
  <c r="H33" i="6"/>
  <c r="I33" i="6"/>
  <c r="H35" i="13"/>
  <c r="H34" i="6"/>
  <c r="I34" i="6"/>
  <c r="H36" i="13"/>
  <c r="H35" i="6"/>
  <c r="I35" i="6"/>
  <c r="H37" i="13"/>
  <c r="H36" i="6"/>
  <c r="I36" i="6"/>
  <c r="H38" i="13"/>
  <c r="H37" i="6"/>
  <c r="I37" i="6"/>
  <c r="H39" i="13"/>
  <c r="H38" i="6"/>
  <c r="I38" i="6"/>
  <c r="H40" i="13"/>
  <c r="H39" i="6"/>
  <c r="I39" i="6"/>
  <c r="H41" i="13"/>
  <c r="H40" i="6"/>
  <c r="I40" i="6"/>
  <c r="H42" i="13"/>
  <c r="H41" i="6"/>
  <c r="I41" i="6"/>
  <c r="H43" i="13"/>
  <c r="H42" i="6"/>
  <c r="I42" i="6"/>
  <c r="H44" i="13"/>
  <c r="H43" i="6"/>
  <c r="I43" i="6"/>
  <c r="H45" i="13"/>
  <c r="H44" i="6"/>
  <c r="I44" i="6"/>
  <c r="H46" i="13"/>
  <c r="H45" i="6"/>
  <c r="I45" i="6"/>
  <c r="H47" i="13"/>
  <c r="H46" i="6"/>
  <c r="I46" i="6"/>
  <c r="H48" i="13"/>
  <c r="H47" i="6"/>
  <c r="I47" i="6"/>
  <c r="H49" i="13"/>
  <c r="H48" i="6"/>
  <c r="I48" i="6"/>
  <c r="H50" i="13"/>
  <c r="H49" i="6"/>
  <c r="I49" i="6"/>
  <c r="H51" i="13"/>
  <c r="H50" i="6"/>
  <c r="I50" i="6"/>
  <c r="H52" i="13"/>
  <c r="H51" i="6"/>
  <c r="I51" i="6"/>
  <c r="H53" i="13"/>
  <c r="H52" i="6"/>
  <c r="I52" i="6"/>
  <c r="H54" i="13"/>
  <c r="H53" i="6"/>
  <c r="I53" i="6"/>
  <c r="H55" i="13"/>
  <c r="H54" i="6"/>
  <c r="I54" i="6"/>
  <c r="H56" i="13"/>
  <c r="H55" i="6"/>
  <c r="I55" i="6"/>
  <c r="H57" i="13"/>
  <c r="H56" i="6"/>
  <c r="I56" i="6"/>
  <c r="H58" i="13"/>
  <c r="H57" i="6"/>
  <c r="I57" i="6"/>
  <c r="H59" i="13"/>
  <c r="H60" i="13"/>
  <c r="H8" i="7"/>
  <c r="I8" i="7"/>
  <c r="I10" i="13"/>
  <c r="H9" i="7"/>
  <c r="I9" i="7"/>
  <c r="I11" i="13"/>
  <c r="H10" i="7"/>
  <c r="I10" i="7"/>
  <c r="I12" i="13"/>
  <c r="H11" i="7"/>
  <c r="I11" i="7"/>
  <c r="I13" i="13"/>
  <c r="H12" i="7"/>
  <c r="I12" i="7"/>
  <c r="I14" i="13"/>
  <c r="H13" i="7"/>
  <c r="I13" i="7"/>
  <c r="I15" i="13"/>
  <c r="H14" i="7"/>
  <c r="I14" i="7"/>
  <c r="I16" i="13"/>
  <c r="H15" i="7"/>
  <c r="I15" i="7"/>
  <c r="I17" i="13"/>
  <c r="H16" i="7"/>
  <c r="I16" i="7"/>
  <c r="I18" i="13"/>
  <c r="H17" i="7"/>
  <c r="I17" i="7"/>
  <c r="I19" i="13"/>
  <c r="H18" i="7"/>
  <c r="I18" i="7"/>
  <c r="I20" i="13"/>
  <c r="H19" i="7"/>
  <c r="I19" i="7"/>
  <c r="I21" i="13"/>
  <c r="H20" i="7"/>
  <c r="I20" i="7"/>
  <c r="I22" i="13"/>
  <c r="H21" i="7"/>
  <c r="I21" i="7"/>
  <c r="I23" i="13"/>
  <c r="H22" i="7"/>
  <c r="I22" i="7"/>
  <c r="I24" i="13"/>
  <c r="H23" i="7"/>
  <c r="I23" i="7"/>
  <c r="I25" i="13"/>
  <c r="H24" i="7"/>
  <c r="I24" i="7"/>
  <c r="I26" i="13"/>
  <c r="H25" i="7"/>
  <c r="I25" i="7"/>
  <c r="I27" i="13"/>
  <c r="H26" i="7"/>
  <c r="I26" i="7"/>
  <c r="I28" i="13"/>
  <c r="H27" i="7"/>
  <c r="I27" i="7"/>
  <c r="I29" i="13"/>
  <c r="H28" i="7"/>
  <c r="I28" i="7"/>
  <c r="I30" i="13"/>
  <c r="H29" i="7"/>
  <c r="I29" i="7"/>
  <c r="I31" i="13"/>
  <c r="H30" i="7"/>
  <c r="I30" i="7"/>
  <c r="I32" i="13"/>
  <c r="H31" i="7"/>
  <c r="I31" i="7"/>
  <c r="I33" i="13"/>
  <c r="H32" i="7"/>
  <c r="I32" i="7"/>
  <c r="I34" i="13"/>
  <c r="H33" i="7"/>
  <c r="I33" i="7"/>
  <c r="I35" i="13"/>
  <c r="H34" i="7"/>
  <c r="I34" i="7"/>
  <c r="I36" i="13"/>
  <c r="H35" i="7"/>
  <c r="I35" i="7"/>
  <c r="I37" i="13"/>
  <c r="H36" i="7"/>
  <c r="I36" i="7"/>
  <c r="I38" i="13"/>
  <c r="H37" i="7"/>
  <c r="I37" i="7"/>
  <c r="I39" i="13"/>
  <c r="H38" i="7"/>
  <c r="I38" i="7"/>
  <c r="I40" i="13"/>
  <c r="H39" i="7"/>
  <c r="I39" i="7"/>
  <c r="I41" i="13"/>
  <c r="H40" i="7"/>
  <c r="I40" i="7"/>
  <c r="I42" i="13"/>
  <c r="H41" i="7"/>
  <c r="I41" i="7"/>
  <c r="I43" i="13"/>
  <c r="H42" i="7"/>
  <c r="I42" i="7"/>
  <c r="I44" i="13"/>
  <c r="H43" i="7"/>
  <c r="I43" i="7"/>
  <c r="I45" i="13"/>
  <c r="H44" i="7"/>
  <c r="I44" i="7"/>
  <c r="I46" i="13"/>
  <c r="H45" i="7"/>
  <c r="I45" i="7"/>
  <c r="I47" i="13"/>
  <c r="H46" i="7"/>
  <c r="I46" i="7"/>
  <c r="I48" i="13"/>
  <c r="H47" i="7"/>
  <c r="I47" i="7"/>
  <c r="I49" i="13"/>
  <c r="H48" i="7"/>
  <c r="I48" i="7"/>
  <c r="I50" i="13"/>
  <c r="H49" i="7"/>
  <c r="I49" i="7"/>
  <c r="I51" i="13"/>
  <c r="H50" i="7"/>
  <c r="I50" i="7"/>
  <c r="I52" i="13"/>
  <c r="H51" i="7"/>
  <c r="I51" i="7"/>
  <c r="I53" i="13"/>
  <c r="H52" i="7"/>
  <c r="I52" i="7"/>
  <c r="I54" i="13"/>
  <c r="H53" i="7"/>
  <c r="I53" i="7"/>
  <c r="I55" i="13"/>
  <c r="H54" i="7"/>
  <c r="I54" i="7"/>
  <c r="I56" i="13"/>
  <c r="H55" i="7"/>
  <c r="I55" i="7"/>
  <c r="I57" i="13"/>
  <c r="H56" i="7"/>
  <c r="I56" i="7"/>
  <c r="I58" i="13"/>
  <c r="H57" i="7"/>
  <c r="I57" i="7"/>
  <c r="I59" i="13"/>
  <c r="I60" i="13"/>
  <c r="H8" i="8"/>
  <c r="I8" i="8"/>
  <c r="J10" i="13"/>
  <c r="H9" i="8"/>
  <c r="I9" i="8"/>
  <c r="J11" i="13"/>
  <c r="H10" i="8"/>
  <c r="I10" i="8"/>
  <c r="J12" i="13"/>
  <c r="H11" i="8"/>
  <c r="I11" i="8"/>
  <c r="J13" i="13"/>
  <c r="H12" i="8"/>
  <c r="I12" i="8"/>
  <c r="J14" i="13"/>
  <c r="H13" i="8"/>
  <c r="I13" i="8"/>
  <c r="J15" i="13"/>
  <c r="H14" i="8"/>
  <c r="I14" i="8"/>
  <c r="J16" i="13"/>
  <c r="H15" i="8"/>
  <c r="I15" i="8"/>
  <c r="J17" i="13"/>
  <c r="H16" i="8"/>
  <c r="I16" i="8"/>
  <c r="J18" i="13"/>
  <c r="H17" i="8"/>
  <c r="I17" i="8"/>
  <c r="J19" i="13"/>
  <c r="H18" i="8"/>
  <c r="I18" i="8"/>
  <c r="J20" i="13"/>
  <c r="H19" i="8"/>
  <c r="I19" i="8"/>
  <c r="J21" i="13"/>
  <c r="H20" i="8"/>
  <c r="I20" i="8"/>
  <c r="J22" i="13"/>
  <c r="H21" i="8"/>
  <c r="I21" i="8"/>
  <c r="J23" i="13"/>
  <c r="H22" i="8"/>
  <c r="I22" i="8"/>
  <c r="J24" i="13"/>
  <c r="H23" i="8"/>
  <c r="I23" i="8"/>
  <c r="J25" i="13"/>
  <c r="H24" i="8"/>
  <c r="I24" i="8"/>
  <c r="J26" i="13"/>
  <c r="H25" i="8"/>
  <c r="I25" i="8"/>
  <c r="J27" i="13"/>
  <c r="H26" i="8"/>
  <c r="I26" i="8"/>
  <c r="J28" i="13"/>
  <c r="H27" i="8"/>
  <c r="I27" i="8"/>
  <c r="J29" i="13"/>
  <c r="H28" i="8"/>
  <c r="I28" i="8"/>
  <c r="J30" i="13"/>
  <c r="H29" i="8"/>
  <c r="I29" i="8"/>
  <c r="J31" i="13"/>
  <c r="H30" i="8"/>
  <c r="I30" i="8"/>
  <c r="J32" i="13"/>
  <c r="H31" i="8"/>
  <c r="I31" i="8"/>
  <c r="J33" i="13"/>
  <c r="H32" i="8"/>
  <c r="I32" i="8"/>
  <c r="J34" i="13"/>
  <c r="H33" i="8"/>
  <c r="I33" i="8"/>
  <c r="J35" i="13"/>
  <c r="H34" i="8"/>
  <c r="I34" i="8"/>
  <c r="J36" i="13"/>
  <c r="H35" i="8"/>
  <c r="I35" i="8"/>
  <c r="J37" i="13"/>
  <c r="H36" i="8"/>
  <c r="I36" i="8"/>
  <c r="J38" i="13"/>
  <c r="H37" i="8"/>
  <c r="I37" i="8"/>
  <c r="J39" i="13"/>
  <c r="H38" i="8"/>
  <c r="I38" i="8"/>
  <c r="J40" i="13"/>
  <c r="H39" i="8"/>
  <c r="I39" i="8"/>
  <c r="J41" i="13"/>
  <c r="H40" i="8"/>
  <c r="I40" i="8"/>
  <c r="J42" i="13"/>
  <c r="H41" i="8"/>
  <c r="I41" i="8"/>
  <c r="J43" i="13"/>
  <c r="H42" i="8"/>
  <c r="I42" i="8"/>
  <c r="J44" i="13"/>
  <c r="H43" i="8"/>
  <c r="I43" i="8"/>
  <c r="J45" i="13"/>
  <c r="H44" i="8"/>
  <c r="I44" i="8"/>
  <c r="J46" i="13"/>
  <c r="H45" i="8"/>
  <c r="I45" i="8"/>
  <c r="J47" i="13"/>
  <c r="H46" i="8"/>
  <c r="I46" i="8"/>
  <c r="J48" i="13"/>
  <c r="H47" i="8"/>
  <c r="I47" i="8"/>
  <c r="J49" i="13"/>
  <c r="H48" i="8"/>
  <c r="I48" i="8"/>
  <c r="J50" i="13"/>
  <c r="H49" i="8"/>
  <c r="I49" i="8"/>
  <c r="J51" i="13"/>
  <c r="H50" i="8"/>
  <c r="I50" i="8"/>
  <c r="J52" i="13"/>
  <c r="H51" i="8"/>
  <c r="I51" i="8"/>
  <c r="J53" i="13"/>
  <c r="H52" i="8"/>
  <c r="I52" i="8"/>
  <c r="J54" i="13"/>
  <c r="H53" i="8"/>
  <c r="I53" i="8"/>
  <c r="J55" i="13"/>
  <c r="H54" i="8"/>
  <c r="I54" i="8"/>
  <c r="J56" i="13"/>
  <c r="H55" i="8"/>
  <c r="I55" i="8"/>
  <c r="J57" i="13"/>
  <c r="H56" i="8"/>
  <c r="I56" i="8"/>
  <c r="J58" i="13"/>
  <c r="H57" i="8"/>
  <c r="I57" i="8"/>
  <c r="J59" i="13"/>
  <c r="J60" i="13"/>
  <c r="H8" i="10"/>
  <c r="I8" i="10"/>
  <c r="L10" i="13"/>
  <c r="L60" i="13"/>
  <c r="H8" i="11"/>
  <c r="I8" i="11"/>
  <c r="M10" i="13"/>
  <c r="M60" i="13"/>
  <c r="H8" i="12"/>
  <c r="I8" i="12"/>
  <c r="N10" i="13"/>
  <c r="N60" i="13"/>
  <c r="O60" i="13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8" i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8" i="6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9" i="11"/>
  <c r="K8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4" i="11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8" i="12"/>
  <c r="K8" i="10"/>
  <c r="K8" i="9"/>
  <c r="K8" i="8"/>
  <c r="K8" i="7"/>
  <c r="K8" i="5"/>
  <c r="K8" i="4"/>
  <c r="K8" i="3"/>
  <c r="K8" i="2"/>
  <c r="G58" i="8"/>
  <c r="G58" i="9"/>
  <c r="G4" i="9"/>
  <c r="G58" i="1"/>
  <c r="G4" i="1"/>
  <c r="G58" i="2"/>
  <c r="G4" i="2"/>
  <c r="G58" i="3"/>
  <c r="G4" i="3"/>
  <c r="G58" i="4"/>
  <c r="G4" i="4"/>
  <c r="G58" i="5"/>
  <c r="G4" i="5"/>
  <c r="G58" i="6"/>
  <c r="G4" i="6"/>
  <c r="G58" i="7"/>
  <c r="G4" i="7"/>
  <c r="G4" i="8"/>
  <c r="G58" i="10"/>
  <c r="G4" i="10"/>
  <c r="G58" i="11"/>
  <c r="G4" i="11"/>
  <c r="G58" i="12"/>
  <c r="G4" i="12"/>
  <c r="C6" i="13"/>
  <c r="I58" i="12"/>
  <c r="I4" i="12"/>
  <c r="I58" i="11"/>
  <c r="I4" i="11"/>
  <c r="I58" i="10"/>
  <c r="I4" i="10"/>
  <c r="I58" i="8"/>
  <c r="I4" i="8"/>
  <c r="I58" i="7"/>
  <c r="I4" i="7"/>
  <c r="I58" i="6"/>
  <c r="I4" i="6"/>
  <c r="I58" i="5"/>
  <c r="I4" i="5"/>
  <c r="I58" i="4"/>
  <c r="I4" i="4"/>
  <c r="I58" i="3"/>
  <c r="I4" i="3"/>
  <c r="I58" i="2"/>
  <c r="I4" i="2"/>
  <c r="I58" i="1"/>
  <c r="I4" i="1"/>
  <c r="L58" i="12"/>
  <c r="F58" i="12"/>
  <c r="L4" i="12"/>
  <c r="L58" i="1"/>
  <c r="L4" i="1"/>
  <c r="L58" i="2"/>
  <c r="L4" i="2"/>
  <c r="L58" i="3"/>
  <c r="L4" i="3"/>
  <c r="L58" i="4"/>
  <c r="L4" i="4"/>
  <c r="L58" i="5"/>
  <c r="L4" i="5"/>
  <c r="L58" i="6"/>
  <c r="L4" i="6"/>
  <c r="L58" i="7"/>
  <c r="L4" i="7"/>
  <c r="L58" i="8"/>
  <c r="L4" i="8"/>
  <c r="L58" i="9"/>
  <c r="L4" i="9"/>
  <c r="L58" i="10"/>
  <c r="L4" i="10"/>
  <c r="L58" i="11"/>
  <c r="L4" i="11"/>
  <c r="J4" i="12"/>
  <c r="F4" i="12"/>
  <c r="F58" i="11"/>
  <c r="J4" i="11"/>
  <c r="F4" i="11"/>
  <c r="F58" i="10"/>
  <c r="J4" i="10"/>
  <c r="F4" i="10"/>
  <c r="F58" i="9"/>
  <c r="J4" i="9"/>
  <c r="F4" i="9"/>
  <c r="K58" i="8"/>
  <c r="K4" i="8"/>
  <c r="F58" i="8"/>
  <c r="J4" i="8"/>
  <c r="F4" i="8"/>
  <c r="K58" i="7"/>
  <c r="F58" i="7"/>
  <c r="K4" i="7"/>
  <c r="J4" i="7"/>
  <c r="F4" i="7"/>
  <c r="K58" i="6"/>
  <c r="F58" i="6"/>
  <c r="K4" i="6"/>
  <c r="J4" i="6"/>
  <c r="F4" i="6"/>
  <c r="K58" i="5"/>
  <c r="F58" i="5"/>
  <c r="H58" i="5"/>
  <c r="H4" i="5"/>
  <c r="K4" i="5"/>
  <c r="J4" i="5"/>
  <c r="F4" i="5"/>
  <c r="K58" i="4"/>
  <c r="K4" i="4"/>
  <c r="F58" i="4"/>
  <c r="F4" i="4"/>
  <c r="F58" i="1"/>
  <c r="F4" i="1"/>
  <c r="F58" i="2"/>
  <c r="F4" i="2"/>
  <c r="F58" i="3"/>
  <c r="F4" i="3"/>
  <c r="J4" i="4"/>
  <c r="K58" i="3"/>
  <c r="H58" i="3"/>
  <c r="H4" i="3"/>
  <c r="K4" i="3"/>
  <c r="J4" i="3"/>
  <c r="K58" i="2"/>
  <c r="K4" i="2"/>
  <c r="J4" i="1"/>
  <c r="H58" i="12"/>
  <c r="H4" i="12"/>
  <c r="H58" i="11"/>
  <c r="H4" i="11"/>
  <c r="H58" i="10"/>
  <c r="H4" i="10"/>
  <c r="H58" i="9"/>
  <c r="H4" i="9"/>
  <c r="H58" i="1"/>
  <c r="H4" i="1"/>
  <c r="H58" i="2"/>
  <c r="H4" i="2"/>
  <c r="H58" i="4"/>
  <c r="H4" i="4"/>
  <c r="H58" i="6"/>
  <c r="H4" i="6"/>
  <c r="H58" i="7"/>
  <c r="H4" i="7"/>
  <c r="H58" i="8"/>
  <c r="H4" i="8"/>
  <c r="D6" i="13"/>
  <c r="B6" i="13"/>
  <c r="G6" i="13"/>
  <c r="H6" i="13"/>
  <c r="J4" i="2"/>
  <c r="K58" i="1"/>
  <c r="K4" i="1"/>
  <c r="K9" i="9"/>
  <c r="K58" i="9"/>
  <c r="K4" i="9"/>
  <c r="I58" i="9"/>
  <c r="I4" i="9"/>
  <c r="K9" i="12"/>
  <c r="K58" i="12"/>
  <c r="K4" i="12"/>
  <c r="K9" i="10"/>
  <c r="K58" i="10"/>
  <c r="K4" i="10"/>
</calcChain>
</file>

<file path=xl/sharedStrings.xml><?xml version="1.0" encoding="utf-8"?>
<sst xmlns="http://schemas.openxmlformats.org/spreadsheetml/2006/main" count="702" uniqueCount="82">
  <si>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</si>
  <si>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</si>
  <si>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</si>
  <si>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</si>
  <si>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</si>
  <si>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</si>
  <si>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</si>
  <si>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</si>
  <si>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</si>
  <si>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2013-14</t>
  </si>
  <si>
    <t>Vehicle/Bus #</t>
  </si>
  <si>
    <t>92HS</t>
  </si>
  <si>
    <t>Plymouth Van</t>
  </si>
  <si>
    <t>Dodge Van</t>
  </si>
  <si>
    <t>Ford Van</t>
  </si>
  <si>
    <t>TOTAL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</si>
  <si>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</si>
  <si>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</si>
  <si>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</si>
  <si>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</si>
  <si>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</si>
  <si>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</si>
  <si>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</si>
  <si>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</si>
  <si>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</si>
  <si>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Surplus</t>
  </si>
  <si>
    <t>Route 27</t>
  </si>
  <si>
    <t>Route 4</t>
  </si>
  <si>
    <t>Route 22</t>
  </si>
  <si>
    <t>Route 23</t>
  </si>
  <si>
    <t>20B am/19 pm</t>
  </si>
  <si>
    <t>19 am/20B pm</t>
  </si>
  <si>
    <t>Route 17</t>
  </si>
  <si>
    <t>Route 26</t>
  </si>
  <si>
    <t>Route 13</t>
  </si>
  <si>
    <t>Route 5</t>
  </si>
  <si>
    <t>Route 18</t>
  </si>
  <si>
    <t>Route 9</t>
  </si>
  <si>
    <t>Route 24</t>
  </si>
  <si>
    <t>Route 21</t>
  </si>
  <si>
    <t>Route 14</t>
  </si>
  <si>
    <t>Route 25</t>
  </si>
  <si>
    <t>Route 20</t>
  </si>
  <si>
    <t>Route 2</t>
  </si>
  <si>
    <t>Route 7</t>
  </si>
  <si>
    <t>Route 8</t>
  </si>
  <si>
    <t>Route 11</t>
  </si>
  <si>
    <t>Route 1</t>
  </si>
  <si>
    <t>Route 6</t>
  </si>
  <si>
    <t>Route 12</t>
  </si>
  <si>
    <t>Route 15</t>
  </si>
  <si>
    <t>Route 10</t>
  </si>
  <si>
    <t>Route 3</t>
  </si>
  <si>
    <t>Route 16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</si>
  <si>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</si>
  <si>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</si>
  <si>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</si>
  <si>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</si>
  <si>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</si>
  <si>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</si>
  <si>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</si>
  <si>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</si>
  <si>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</si>
  <si>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</si>
  <si>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Vocational</t>
  </si>
  <si>
    <t>HSB</t>
  </si>
  <si>
    <t>SPEC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</si>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</sst>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5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44" fontId="6" fillId="4" borderId="5" xfId="0" applyNumberFormat="1" applyFont="1" applyFill="1" applyBorder="1"/>
    <xf numFmtId="4" fontId="6" fillId="4" borderId="5" xfId="0" applyNumberFormat="1" applyFont="1" applyFill="1" applyBorder="1"/>
    <xf numFmtId="44" fontId="6" fillId="4" borderId="6" xfId="0" applyNumberFormat="1" applyFont="1" applyFill="1" applyBorder="1"/>
    <xf numFmtId="44" fontId="6" fillId="4" borderId="5" xfId="1" applyFont="1" applyFill="1" applyBorder="1"/>
    <xf numFmtId="0" fontId="10" fillId="0" borderId="0" xfId="0" applyFont="1"/>
    <xf numFmtId="0" fontId="0" fillId="0" borderId="5" xfId="0" applyBorder="1" applyAlignment="1">
      <alignment horizontal="center" vertical="center" wrapText="1"/>
    </xf>
    <xf numFmtId="0" fontId="5" fillId="5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0" fillId="0" borderId="5" xfId="0" applyBorder="1" applyAlignment="1">
      <alignment vertical="center"/>
    </xf>
    <xf numFmtId="164" fontId="5" fillId="5" borderId="5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0" fillId="6" borderId="0" xfId="0" applyNumberFormat="1" applyFill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4" fontId="11" fillId="0" borderId="5" xfId="0" applyNumberFormat="1" applyFont="1" applyBorder="1"/>
    <xf numFmtId="17" fontId="4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2" fillId="8" borderId="5" xfId="0" applyNumberFormat="1" applyFont="1" applyFill="1" applyBorder="1" applyAlignment="1">
      <alignment horizontal="center" vertical="center"/>
    </xf>
    <xf numFmtId="4" fontId="6" fillId="4" borderId="7" xfId="0" applyNumberFormat="1" applyFont="1" applyFill="1" applyBorder="1"/>
    <xf numFmtId="44" fontId="6" fillId="4" borderId="8" xfId="1" applyFont="1" applyFill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8" xfId="0" applyNumberFormat="1" applyBorder="1"/>
    <xf numFmtId="0" fontId="1" fillId="0" borderId="13" xfId="0" applyFont="1" applyBorder="1" applyAlignment="1">
      <alignment horizontal="center"/>
    </xf>
    <xf numFmtId="17" fontId="4" fillId="7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0" fillId="0" borderId="7" xfId="0" applyNumberFormat="1" applyBorder="1"/>
    <xf numFmtId="4" fontId="1" fillId="0" borderId="5" xfId="0" applyNumberFormat="1" applyFont="1" applyBorder="1"/>
    <xf numFmtId="4" fontId="0" fillId="0" borderId="15" xfId="0" applyNumberFormat="1" applyBorder="1"/>
    <xf numFmtId="0" fontId="1" fillId="0" borderId="14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6" borderId="1" xfId="0" applyFill="1" applyBorder="1"/>
    <xf numFmtId="3" fontId="0" fillId="0" borderId="15" xfId="0" applyNumberFormat="1" applyBorder="1"/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left"/>
    </xf>
    <xf numFmtId="0" fontId="4" fillId="7" borderId="14" xfId="0" applyFont="1" applyFill="1" applyBorder="1" applyAlignment="1">
      <alignment horizontal="center"/>
    </xf>
    <xf numFmtId="0" fontId="0" fillId="0" borderId="1" xfId="0" applyFill="1" applyBorder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2" xfId="0" applyFont="1" applyBorder="1"/>
    <xf numFmtId="4" fontId="4" fillId="3" borderId="1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" fontId="4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7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59</xdr:row>
      <xdr:rowOff>114300</xdr:rowOff>
    </xdr:from>
    <xdr:to>
      <xdr:col>11</xdr:col>
      <xdr:colOff>381000</xdr:colOff>
      <xdr:row>61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1934534"/>
          <a:ext cx="2124075" cy="499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59</xdr:row>
      <xdr:rowOff>95250</xdr:rowOff>
    </xdr:from>
    <xdr:to>
      <xdr:col>10</xdr:col>
      <xdr:colOff>123825</xdr:colOff>
      <xdr:row>61</xdr:row>
      <xdr:rowOff>209550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11906250"/>
          <a:ext cx="2124075" cy="4997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59</xdr:row>
      <xdr:rowOff>123825</xdr:rowOff>
    </xdr:from>
    <xdr:to>
      <xdr:col>9</xdr:col>
      <xdr:colOff>923925</xdr:colOff>
      <xdr:row>61</xdr:row>
      <xdr:rowOff>238125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1934825"/>
          <a:ext cx="2124075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59</xdr:row>
      <xdr:rowOff>114300</xdr:rowOff>
    </xdr:from>
    <xdr:to>
      <xdr:col>9</xdr:col>
      <xdr:colOff>838200</xdr:colOff>
      <xdr:row>61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1925300"/>
          <a:ext cx="2124075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59</xdr:row>
      <xdr:rowOff>133350</xdr:rowOff>
    </xdr:from>
    <xdr:to>
      <xdr:col>8</xdr:col>
      <xdr:colOff>638175</xdr:colOff>
      <xdr:row>62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11944350"/>
          <a:ext cx="2124075" cy="495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61</xdr:row>
      <xdr:rowOff>0</xdr:rowOff>
    </xdr:from>
    <xdr:to>
      <xdr:col>8</xdr:col>
      <xdr:colOff>514350</xdr:colOff>
      <xdr:row>63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2192000"/>
          <a:ext cx="2124075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59</xdr:row>
      <xdr:rowOff>57150</xdr:rowOff>
    </xdr:from>
    <xdr:to>
      <xdr:col>8</xdr:col>
      <xdr:colOff>638175</xdr:colOff>
      <xdr:row>61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11868150"/>
          <a:ext cx="2124075" cy="495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59</xdr:row>
      <xdr:rowOff>57150</xdr:rowOff>
    </xdr:from>
    <xdr:to>
      <xdr:col>8</xdr:col>
      <xdr:colOff>561975</xdr:colOff>
      <xdr:row>61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1868150"/>
          <a:ext cx="212407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2"/>
  <sheetViews>
    <sheetView topLeftCell="A59" workbookViewId="0">
      <selection activeCell="E114" sqref="E114"/>
    </sheetView>
  </sheetViews>
  <sheetFormatPr defaultRowHeight="15" x14ac:dyDescent="0.2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0.42578125" customWidth="1"/>
    <col min="6" max="6" width="11.7109375" customWidth="1"/>
    <col min="7" max="7" width="14.5703125" customWidth="1"/>
    <col min="8" max="19" width="12.7109375" customWidth="1"/>
  </cols>
  <sheetData>
    <row r="1" spans="1:14" ht="30" x14ac:dyDescent="0.4">
      <c r="A1" s="16" t="s">
        <v>0</v>
      </c>
    </row>
    <row r="2" spans="1:14" ht="23.25" x14ac:dyDescent="0.35">
      <c r="A2" s="8" t="s">
        <v>1</v>
      </c>
      <c r="J2" s="6"/>
    </row>
    <row r="4" spans="1:14" ht="15.75" thickBot="1" x14ac:dyDescent="0.3"/>
    <row r="5" spans="1:14" ht="42" customHeight="1" thickTop="1" thickBot="1" x14ac:dyDescent="0.3">
      <c r="A5" s="38" t="s">
        <v>2</v>
      </c>
      <c r="B5" s="36" t="s">
        <v>3</v>
      </c>
      <c r="C5" s="36" t="s">
        <v>4</v>
      </c>
      <c r="D5" s="36" t="s">
        <v>5</v>
      </c>
      <c r="E5" s="36"/>
      <c r="F5" s="37" t="s">
        <v>6</v>
      </c>
      <c r="G5" s="36" t="s">
        <v>7</v>
      </c>
      <c r="H5" s="36" t="s">
        <v>8</v>
      </c>
    </row>
    <row r="6" spans="1:14" ht="17.25" thickTop="1" thickBot="1" x14ac:dyDescent="0.3">
      <c r="A6" s="39" t="s">
        <v>9</v>
      </c>
      <c r="B6" s="40">
        <f>SUM('July 2013'!F4,'Aug 2013'!F4,'Sept 2013'!F4,'Oct 2013'!F4,'Nov 2013'!F4,'Dec 2013'!F4,'Jan 2014'!F4,'Feb 2014'!F4,'March 2014'!F4,'Apr 2014'!F4,'May 2014'!F4,'June 2014'!F4)</f>
        <v>54137.59</v>
      </c>
      <c r="C6" s="40">
        <f>SUM('July 2013'!G4,'Aug 2013'!G4,'Sept 2013'!G4,'Oct 2013'!G4,'Nov 2013'!G4,'Dec 2013'!G4,'Jan 2014'!G4,'Feb 2014'!G4,'March 2014'!G4,'Apr 2014'!G4,'May 2014'!G4,'June 2014'!G4)</f>
        <v>1400</v>
      </c>
      <c r="D6" s="40">
        <f>SUM('July 2013'!H4,'Aug 2013'!H4,'Sept 2013'!H4,'Oct 2013'!H4,'Nov 2013'!H4,'Dec 2013'!H4,'Jan 2014'!H4,'Feb 2014'!H4,'March 2014'!H4,'Apr 2014'!H4,'May 2014'!H4,'June 2014'!H4)</f>
        <v>39200</v>
      </c>
      <c r="E6" s="40"/>
      <c r="F6" s="40">
        <f>SUM('July 2013'!J58,'Aug 2013'!J58,'Sept 2013'!J58,'Oct 2013'!J58,'Nov 2013'!J58,'Dec 2013'!J58,'Jan 2014'!J58,'Feb 2014'!J58,'March 2014'!J58,'Apr 2014'!J58,'May 2014'!J58,'June 2014'!J58)</f>
        <v>2274.08</v>
      </c>
      <c r="G6" s="40">
        <f>SUM(B6,D6,F6)</f>
        <v>95611.67</v>
      </c>
      <c r="H6" s="40">
        <f>SUM('July 2013'!L4,'Aug 2013'!L4,'Sept 2013'!L4,'Oct 2013'!L4,'Nov 2013'!L4,'Dec 2013'!L4,'Jan 2014'!L4,'Feb 2014'!L4,'March 2014'!L4,'Apr 2014'!L4,'May 2014'!L4,'June 2014'!L4)</f>
        <v>0</v>
      </c>
    </row>
    <row r="7" spans="1:14" ht="15.75" thickTop="1" x14ac:dyDescent="0.25"/>
    <row r="8" spans="1:14" x14ac:dyDescent="0.25">
      <c r="A8" s="71" t="s">
        <v>10</v>
      </c>
    </row>
    <row r="9" spans="1:14" x14ac:dyDescent="0.25">
      <c r="A9" s="72"/>
      <c r="B9" s="52">
        <v>41456</v>
      </c>
      <c r="C9" s="41">
        <v>41487</v>
      </c>
      <c r="D9" s="41">
        <v>41518</v>
      </c>
      <c r="E9" s="41"/>
      <c r="F9" s="41">
        <v>41548</v>
      </c>
      <c r="G9" s="41">
        <v>41579</v>
      </c>
      <c r="H9" s="41">
        <v>41609</v>
      </c>
      <c r="I9" s="41">
        <v>41640</v>
      </c>
      <c r="J9" s="41">
        <v>41671</v>
      </c>
      <c r="K9" s="41">
        <v>41699</v>
      </c>
      <c r="L9" s="41">
        <v>41730</v>
      </c>
      <c r="M9" s="41">
        <v>41760</v>
      </c>
      <c r="N9" s="41">
        <v>41791</v>
      </c>
    </row>
    <row r="10" spans="1:14" x14ac:dyDescent="0.25">
      <c r="A10" s="51">
        <v>49</v>
      </c>
      <c r="B10" s="48">
        <f>'July 2013'!I8</f>
        <v>0</v>
      </c>
      <c r="C10" s="22">
        <f>'Aug 2013'!I8</f>
        <v>131</v>
      </c>
      <c r="D10" s="22">
        <f>'Sept 2013'!I8</f>
        <v>806.47</v>
      </c>
      <c r="E10" s="22"/>
      <c r="F10" s="22">
        <f>'Oct 2013'!I8</f>
        <v>0</v>
      </c>
      <c r="G10" s="22">
        <f>'Nov 2013'!I8</f>
        <v>135</v>
      </c>
      <c r="H10" s="22">
        <f>'Dec 2013'!I8</f>
        <v>129</v>
      </c>
      <c r="I10" s="22">
        <f>'Jan 2014'!I8</f>
        <v>387</v>
      </c>
      <c r="J10" s="22">
        <f>'Feb 2014'!I8</f>
        <v>0</v>
      </c>
      <c r="K10" s="22">
        <f>'March 2014'!I8</f>
        <v>127</v>
      </c>
      <c r="L10" s="22">
        <f>'Apr 2014'!I8</f>
        <v>0</v>
      </c>
      <c r="M10" s="22">
        <f>'May 2014'!I8</f>
        <v>0</v>
      </c>
      <c r="N10" s="22">
        <f>'June 2014'!I8</f>
        <v>0</v>
      </c>
    </row>
    <row r="11" spans="1:14" x14ac:dyDescent="0.25">
      <c r="A11" s="51">
        <v>232</v>
      </c>
      <c r="B11" s="48">
        <f>'July 2013'!I9</f>
        <v>0</v>
      </c>
      <c r="C11" s="22">
        <f>'Aug 2013'!I9</f>
        <v>0</v>
      </c>
      <c r="D11" s="22">
        <f>'Sept 2013'!I9</f>
        <v>0</v>
      </c>
      <c r="E11" s="22"/>
      <c r="F11" s="22">
        <f>'Oct 2013'!I9</f>
        <v>0</v>
      </c>
      <c r="G11" s="22">
        <f>'Nov 2013'!I9</f>
        <v>0</v>
      </c>
      <c r="H11" s="22">
        <f>'Dec 2013'!I9</f>
        <v>0</v>
      </c>
      <c r="I11" s="22">
        <f>'Jan 2014'!I9</f>
        <v>0</v>
      </c>
      <c r="J11" s="22">
        <f>'Feb 2014'!I9</f>
        <v>0</v>
      </c>
      <c r="K11" s="22">
        <f>'March 2014'!I9</f>
        <v>0</v>
      </c>
      <c r="L11" s="22">
        <f>'Apr 2014'!I9</f>
        <v>0</v>
      </c>
      <c r="M11" s="22">
        <f>'May 2014'!I9</f>
        <v>0</v>
      </c>
      <c r="N11" s="22">
        <f>'June 2014'!I9</f>
        <v>0</v>
      </c>
    </row>
    <row r="12" spans="1:14" x14ac:dyDescent="0.25">
      <c r="A12" s="51">
        <v>247</v>
      </c>
      <c r="B12" s="48">
        <f>'July 2013'!I10</f>
        <v>0</v>
      </c>
      <c r="C12" s="22">
        <f>'Aug 2013'!I10</f>
        <v>0</v>
      </c>
      <c r="D12" s="22">
        <f>'Sept 2013'!I10</f>
        <v>0</v>
      </c>
      <c r="E12" s="22"/>
      <c r="F12" s="22">
        <f>'Oct 2013'!I10</f>
        <v>0</v>
      </c>
      <c r="G12" s="22">
        <f>'Nov 2013'!I10</f>
        <v>0</v>
      </c>
      <c r="H12" s="22">
        <f>'Dec 2013'!I10</f>
        <v>0</v>
      </c>
      <c r="I12" s="22">
        <f>'Jan 2014'!I10</f>
        <v>0</v>
      </c>
      <c r="J12" s="22">
        <f>'Feb 2014'!I10</f>
        <v>0</v>
      </c>
      <c r="K12" s="22">
        <f>'March 2014'!I10</f>
        <v>0</v>
      </c>
      <c r="L12" s="22">
        <f>'Apr 2014'!I10</f>
        <v>0</v>
      </c>
      <c r="M12" s="22">
        <f>'May 2014'!I10</f>
        <v>0</v>
      </c>
      <c r="N12" s="22">
        <f>'June 2014'!I10</f>
        <v>0</v>
      </c>
    </row>
    <row r="13" spans="1:14" x14ac:dyDescent="0.25">
      <c r="A13" s="51">
        <v>273</v>
      </c>
      <c r="B13" s="48">
        <f>'July 2013'!I11</f>
        <v>0</v>
      </c>
      <c r="C13" s="22">
        <f>'Aug 2013'!I11</f>
        <v>295</v>
      </c>
      <c r="D13" s="22">
        <f>'Sept 2013'!I11</f>
        <v>0</v>
      </c>
      <c r="E13" s="22"/>
      <c r="F13" s="22">
        <f>'Oct 2013'!I11</f>
        <v>0</v>
      </c>
      <c r="G13" s="22">
        <f>'Nov 2013'!I11</f>
        <v>284</v>
      </c>
      <c r="H13" s="22">
        <f>'Dec 2013'!I11</f>
        <v>128</v>
      </c>
      <c r="I13" s="22">
        <f>'Jan 2014'!I11</f>
        <v>0</v>
      </c>
      <c r="J13" s="22">
        <f>'Feb 2014'!I11</f>
        <v>0</v>
      </c>
      <c r="K13" s="22">
        <f>'March 2014'!I11</f>
        <v>181</v>
      </c>
      <c r="L13" s="22">
        <f>'Apr 2014'!I11</f>
        <v>0</v>
      </c>
      <c r="M13" s="22">
        <f>'May 2014'!I11</f>
        <v>0</v>
      </c>
      <c r="N13" s="22">
        <f>'June 2014'!I11</f>
        <v>0</v>
      </c>
    </row>
    <row r="14" spans="1:14" x14ac:dyDescent="0.25">
      <c r="A14" s="51">
        <v>276</v>
      </c>
      <c r="B14" s="48">
        <f>'July 2013'!I12</f>
        <v>299</v>
      </c>
      <c r="C14" s="22">
        <f>'Aug 2013'!I12</f>
        <v>0</v>
      </c>
      <c r="D14" s="22">
        <f>'Sept 2013'!I12</f>
        <v>0</v>
      </c>
      <c r="E14" s="22"/>
      <c r="F14" s="22">
        <f>'Oct 2013'!I12</f>
        <v>0</v>
      </c>
      <c r="G14" s="22">
        <f>'Nov 2013'!I12</f>
        <v>0</v>
      </c>
      <c r="H14" s="22">
        <f>'Dec 2013'!I12</f>
        <v>0</v>
      </c>
      <c r="I14" s="22">
        <f>'Jan 2014'!I12</f>
        <v>0</v>
      </c>
      <c r="J14" s="22">
        <f>'Feb 2014'!I12</f>
        <v>0</v>
      </c>
      <c r="K14" s="22">
        <f>'March 2014'!I12</f>
        <v>0</v>
      </c>
      <c r="L14" s="22">
        <f>'Apr 2014'!I12</f>
        <v>0</v>
      </c>
      <c r="M14" s="22">
        <f>'May 2014'!I12</f>
        <v>0</v>
      </c>
      <c r="N14" s="22">
        <f>'June 2014'!I12</f>
        <v>0</v>
      </c>
    </row>
    <row r="15" spans="1:14" x14ac:dyDescent="0.25">
      <c r="A15" s="51">
        <v>405</v>
      </c>
      <c r="B15" s="48">
        <f>'July 2013'!I13</f>
        <v>0</v>
      </c>
      <c r="C15" s="22">
        <f>'Aug 2013'!I13</f>
        <v>0</v>
      </c>
      <c r="D15" s="22">
        <f>'Sept 2013'!I13</f>
        <v>129</v>
      </c>
      <c r="E15" s="22"/>
      <c r="F15" s="22">
        <f>'Oct 2013'!I13</f>
        <v>0</v>
      </c>
      <c r="G15" s="22">
        <f>'Nov 2013'!I13</f>
        <v>0</v>
      </c>
      <c r="H15" s="22">
        <f>'Dec 2013'!I13</f>
        <v>0</v>
      </c>
      <c r="I15" s="22">
        <f>'Jan 2014'!I13</f>
        <v>0</v>
      </c>
      <c r="J15" s="22">
        <f>'Feb 2014'!I13</f>
        <v>0</v>
      </c>
      <c r="K15" s="22">
        <f>'March 2014'!I13</f>
        <v>0</v>
      </c>
      <c r="L15" s="22">
        <f>'Apr 2014'!I13</f>
        <v>0</v>
      </c>
      <c r="M15" s="22">
        <f>'May 2014'!I13</f>
        <v>0</v>
      </c>
      <c r="N15" s="22">
        <f>'June 2014'!I13</f>
        <v>0</v>
      </c>
    </row>
    <row r="16" spans="1:14" x14ac:dyDescent="0.25">
      <c r="A16" s="51">
        <v>418</v>
      </c>
      <c r="B16" s="48">
        <f>'July 2013'!I14</f>
        <v>0</v>
      </c>
      <c r="C16" s="22">
        <f>'Aug 2013'!I14</f>
        <v>0</v>
      </c>
      <c r="D16" s="22">
        <f>'Sept 2013'!I14</f>
        <v>1198</v>
      </c>
      <c r="E16" s="22"/>
      <c r="F16" s="22">
        <f>'Oct 2013'!I14</f>
        <v>286</v>
      </c>
      <c r="G16" s="22">
        <f>'Nov 2013'!I14</f>
        <v>0</v>
      </c>
      <c r="H16" s="22">
        <f>'Dec 2013'!I14</f>
        <v>129</v>
      </c>
      <c r="I16" s="22">
        <f>'Jan 2014'!I14</f>
        <v>242</v>
      </c>
      <c r="J16" s="22">
        <f>'Feb 2014'!I14</f>
        <v>0</v>
      </c>
      <c r="K16" s="22">
        <f>'March 2014'!I14</f>
        <v>129</v>
      </c>
      <c r="L16" s="22">
        <f>'Apr 2014'!I14</f>
        <v>0</v>
      </c>
      <c r="M16" s="22">
        <f>'May 2014'!I14</f>
        <v>0</v>
      </c>
      <c r="N16" s="22">
        <f>'June 2014'!I14</f>
        <v>0</v>
      </c>
    </row>
    <row r="17" spans="1:14" x14ac:dyDescent="0.25">
      <c r="A17" s="51" t="s">
        <v>11</v>
      </c>
      <c r="B17" s="48">
        <f>'July 2013'!I15</f>
        <v>0</v>
      </c>
      <c r="C17" s="22">
        <f>'Aug 2013'!I15</f>
        <v>0</v>
      </c>
      <c r="D17" s="22">
        <f>'Sept 2013'!I15</f>
        <v>0</v>
      </c>
      <c r="E17" s="22"/>
      <c r="F17" s="22">
        <f>'Oct 2013'!I15</f>
        <v>0</v>
      </c>
      <c r="G17" s="22">
        <f>'Nov 2013'!I15</f>
        <v>0</v>
      </c>
      <c r="H17" s="22">
        <f>'Dec 2013'!I15</f>
        <v>0</v>
      </c>
      <c r="I17" s="22">
        <f>'Jan 2014'!I15</f>
        <v>0</v>
      </c>
      <c r="J17" s="22">
        <f>'Feb 2014'!I15</f>
        <v>0</v>
      </c>
      <c r="K17" s="22">
        <f>'March 2014'!I15</f>
        <v>0</v>
      </c>
      <c r="L17" s="22">
        <f>'Apr 2014'!I15</f>
        <v>0</v>
      </c>
      <c r="M17" s="22">
        <f>'May 2014'!I15</f>
        <v>0</v>
      </c>
      <c r="N17" s="22">
        <f>'June 2014'!I15</f>
        <v>0</v>
      </c>
    </row>
    <row r="18" spans="1:14" x14ac:dyDescent="0.25">
      <c r="A18" s="51">
        <v>711</v>
      </c>
      <c r="B18" s="48">
        <f>'July 2013'!I16</f>
        <v>0</v>
      </c>
      <c r="C18" s="22">
        <f>'Aug 2013'!I16</f>
        <v>0</v>
      </c>
      <c r="D18" s="22">
        <f>'Sept 2013'!I16</f>
        <v>0</v>
      </c>
      <c r="E18" s="22"/>
      <c r="F18" s="22">
        <f>'Oct 2013'!I16</f>
        <v>1312</v>
      </c>
      <c r="G18" s="22">
        <f>'Nov 2013'!I16</f>
        <v>553</v>
      </c>
      <c r="H18" s="22">
        <f>'Dec 2013'!I16</f>
        <v>0</v>
      </c>
      <c r="I18" s="22">
        <f>'Jan 2014'!I16</f>
        <v>264</v>
      </c>
      <c r="J18" s="22">
        <f>'Feb 2014'!I16</f>
        <v>0</v>
      </c>
      <c r="K18" s="22">
        <f>'March 2014'!I16</f>
        <v>263</v>
      </c>
      <c r="L18" s="22">
        <f>'Apr 2014'!I16</f>
        <v>0</v>
      </c>
      <c r="M18" s="22">
        <f>'May 2014'!I16</f>
        <v>0</v>
      </c>
      <c r="N18" s="22">
        <f>'June 2014'!I16</f>
        <v>0</v>
      </c>
    </row>
    <row r="19" spans="1:14" x14ac:dyDescent="0.25">
      <c r="A19" s="51">
        <v>717</v>
      </c>
      <c r="B19" s="48">
        <f>'July 2013'!I17</f>
        <v>0</v>
      </c>
      <c r="C19" s="22">
        <f>'Aug 2013'!I17</f>
        <v>0</v>
      </c>
      <c r="D19" s="22">
        <f>'Sept 2013'!I17</f>
        <v>876</v>
      </c>
      <c r="E19" s="22"/>
      <c r="F19" s="22">
        <f>'Oct 2013'!I17</f>
        <v>179</v>
      </c>
      <c r="G19" s="22">
        <f>'Nov 2013'!I17</f>
        <v>145</v>
      </c>
      <c r="H19" s="22">
        <f>'Dec 2013'!I17</f>
        <v>0</v>
      </c>
      <c r="I19" s="22">
        <f>'Jan 2014'!I17</f>
        <v>417</v>
      </c>
      <c r="J19" s="22">
        <f>'Feb 2014'!I17</f>
        <v>130</v>
      </c>
      <c r="K19" s="22">
        <f>'March 2014'!I17</f>
        <v>292</v>
      </c>
      <c r="L19" s="22">
        <f>'Apr 2014'!I17</f>
        <v>0</v>
      </c>
      <c r="M19" s="22">
        <f>'May 2014'!I17</f>
        <v>0</v>
      </c>
      <c r="N19" s="22">
        <f>'June 2014'!I17</f>
        <v>0</v>
      </c>
    </row>
    <row r="20" spans="1:14" x14ac:dyDescent="0.25">
      <c r="A20" s="51">
        <v>718</v>
      </c>
      <c r="B20" s="48">
        <f>'July 2013'!I18</f>
        <v>135</v>
      </c>
      <c r="C20" s="22">
        <f>'Aug 2013'!I18</f>
        <v>133</v>
      </c>
      <c r="D20" s="22">
        <f>'Sept 2013'!I18</f>
        <v>0</v>
      </c>
      <c r="E20" s="22"/>
      <c r="F20" s="22">
        <f>'Oct 2013'!I18</f>
        <v>0</v>
      </c>
      <c r="G20" s="22">
        <f>'Nov 2013'!I18</f>
        <v>457</v>
      </c>
      <c r="H20" s="22">
        <f>'Dec 2013'!I18</f>
        <v>0</v>
      </c>
      <c r="I20" s="22">
        <f>'Jan 2014'!I18</f>
        <v>462</v>
      </c>
      <c r="J20" s="22">
        <f>'Feb 2014'!I18</f>
        <v>0</v>
      </c>
      <c r="K20" s="22">
        <f>'March 2014'!I18</f>
        <v>808</v>
      </c>
      <c r="L20" s="22">
        <f>'Apr 2014'!I18</f>
        <v>0</v>
      </c>
      <c r="M20" s="22">
        <f>'May 2014'!I18</f>
        <v>0</v>
      </c>
      <c r="N20" s="22">
        <f>'June 2014'!I18</f>
        <v>0</v>
      </c>
    </row>
    <row r="21" spans="1:14" x14ac:dyDescent="0.25">
      <c r="A21" s="51">
        <v>719</v>
      </c>
      <c r="B21" s="48">
        <f>'July 2013'!I19</f>
        <v>0</v>
      </c>
      <c r="C21" s="22">
        <f>'Aug 2013'!I19</f>
        <v>528</v>
      </c>
      <c r="D21" s="22">
        <f>'Sept 2013'!I19</f>
        <v>0</v>
      </c>
      <c r="E21" s="22"/>
      <c r="F21" s="22">
        <f>'Oct 2013'!I19</f>
        <v>159</v>
      </c>
      <c r="G21" s="22">
        <f>'Nov 2013'!I19</f>
        <v>0</v>
      </c>
      <c r="H21" s="22">
        <f>'Dec 2013'!I19</f>
        <v>0</v>
      </c>
      <c r="I21" s="22">
        <f>'Jan 2014'!I19</f>
        <v>0</v>
      </c>
      <c r="J21" s="22">
        <f>'Feb 2014'!I19</f>
        <v>0</v>
      </c>
      <c r="K21" s="22">
        <f>'March 2014'!I19</f>
        <v>0</v>
      </c>
      <c r="L21" s="22">
        <f>'Apr 2014'!I19</f>
        <v>0</v>
      </c>
      <c r="M21" s="22">
        <f>'May 2014'!I19</f>
        <v>0</v>
      </c>
      <c r="N21" s="22">
        <f>'June 2014'!I19</f>
        <v>0</v>
      </c>
    </row>
    <row r="22" spans="1:14" x14ac:dyDescent="0.25">
      <c r="A22" s="51">
        <v>721</v>
      </c>
      <c r="B22" s="48">
        <f>'July 2013'!I20</f>
        <v>0</v>
      </c>
      <c r="C22" s="22">
        <f>'Aug 2013'!I20</f>
        <v>133</v>
      </c>
      <c r="D22" s="22">
        <f>'Sept 2013'!I20</f>
        <v>0</v>
      </c>
      <c r="E22" s="22"/>
      <c r="F22" s="22">
        <f>'Oct 2013'!I20</f>
        <v>138</v>
      </c>
      <c r="G22" s="22">
        <f>'Nov 2013'!I20</f>
        <v>158</v>
      </c>
      <c r="H22" s="22">
        <f>'Dec 2013'!I20</f>
        <v>0</v>
      </c>
      <c r="I22" s="22">
        <f>'Jan 2014'!I20</f>
        <v>867</v>
      </c>
      <c r="J22" s="22">
        <f>'Feb 2014'!I20</f>
        <v>2311</v>
      </c>
      <c r="K22" s="22">
        <f>'March 2014'!I20</f>
        <v>0</v>
      </c>
      <c r="L22" s="22">
        <f>'Apr 2014'!I20</f>
        <v>0</v>
      </c>
      <c r="M22" s="22">
        <f>'May 2014'!I20</f>
        <v>0</v>
      </c>
      <c r="N22" s="22">
        <f>'June 2014'!I20</f>
        <v>0</v>
      </c>
    </row>
    <row r="23" spans="1:14" x14ac:dyDescent="0.25">
      <c r="A23" s="51">
        <v>723</v>
      </c>
      <c r="B23" s="48">
        <f>'July 2013'!I21</f>
        <v>2115</v>
      </c>
      <c r="C23" s="22">
        <f>'Aug 2013'!I21</f>
        <v>888</v>
      </c>
      <c r="D23" s="22">
        <f>'Sept 2013'!I21</f>
        <v>0</v>
      </c>
      <c r="E23" s="22"/>
      <c r="F23" s="22">
        <f>'Oct 2013'!I21</f>
        <v>306</v>
      </c>
      <c r="G23" s="22">
        <f>'Nov 2013'!I21</f>
        <v>158</v>
      </c>
      <c r="H23" s="22">
        <f>'Dec 2013'!I21</f>
        <v>0</v>
      </c>
      <c r="I23" s="22">
        <f>'Jan 2014'!I21</f>
        <v>685</v>
      </c>
      <c r="J23" s="22">
        <f>'Feb 2014'!I21</f>
        <v>250</v>
      </c>
      <c r="K23" s="22">
        <f>'March 2014'!I21</f>
        <v>344</v>
      </c>
      <c r="L23" s="22">
        <f>'Apr 2014'!I21</f>
        <v>0</v>
      </c>
      <c r="M23" s="22">
        <f>'May 2014'!I21</f>
        <v>0</v>
      </c>
      <c r="N23" s="22">
        <f>'June 2014'!I21</f>
        <v>0</v>
      </c>
    </row>
    <row r="24" spans="1:14" x14ac:dyDescent="0.25">
      <c r="A24" s="51">
        <v>9502</v>
      </c>
      <c r="B24" s="48">
        <f>'July 2013'!I22</f>
        <v>0</v>
      </c>
      <c r="C24" s="22">
        <f>'Aug 2013'!I22</f>
        <v>0</v>
      </c>
      <c r="D24" s="22">
        <f>'Sept 2013'!I22</f>
        <v>0</v>
      </c>
      <c r="E24" s="22"/>
      <c r="F24" s="22">
        <f>'Oct 2013'!I22</f>
        <v>0</v>
      </c>
      <c r="G24" s="22">
        <f>'Nov 2013'!I22</f>
        <v>0</v>
      </c>
      <c r="H24" s="22">
        <f>'Dec 2013'!I22</f>
        <v>0</v>
      </c>
      <c r="I24" s="22">
        <f>'Jan 2014'!I22</f>
        <v>0</v>
      </c>
      <c r="J24" s="22">
        <f>'Feb 2014'!I22</f>
        <v>0</v>
      </c>
      <c r="K24" s="22">
        <f>'March 2014'!I22</f>
        <v>0</v>
      </c>
      <c r="L24" s="22">
        <f>'Apr 2014'!I22</f>
        <v>0</v>
      </c>
      <c r="M24" s="22">
        <f>'May 2014'!I22</f>
        <v>0</v>
      </c>
      <c r="N24" s="22">
        <f>'June 2014'!I22</f>
        <v>0</v>
      </c>
    </row>
    <row r="25" spans="1:14" x14ac:dyDescent="0.25">
      <c r="A25" s="51">
        <v>9601</v>
      </c>
      <c r="B25" s="48">
        <f>'July 2013'!I23</f>
        <v>0</v>
      </c>
      <c r="C25" s="22">
        <f>'Aug 2013'!I23</f>
        <v>0</v>
      </c>
      <c r="D25" s="22">
        <f>'Sept 2013'!I23</f>
        <v>179</v>
      </c>
      <c r="E25" s="22"/>
      <c r="F25" s="22">
        <f>'Oct 2013'!I23</f>
        <v>0</v>
      </c>
      <c r="G25" s="22">
        <f>'Nov 2013'!I23</f>
        <v>144</v>
      </c>
      <c r="H25" s="22">
        <f>'Dec 2013'!I23</f>
        <v>0</v>
      </c>
      <c r="I25" s="22">
        <f>'Jan 2014'!I23</f>
        <v>133</v>
      </c>
      <c r="J25" s="22">
        <f>'Feb 2014'!I23</f>
        <v>241</v>
      </c>
      <c r="K25" s="22">
        <f>'March 2014'!I23</f>
        <v>141</v>
      </c>
      <c r="L25" s="22">
        <f>'Apr 2014'!I23</f>
        <v>0</v>
      </c>
      <c r="M25" s="22">
        <f>'May 2014'!I23</f>
        <v>0</v>
      </c>
      <c r="N25" s="22">
        <f>'June 2014'!I23</f>
        <v>0</v>
      </c>
    </row>
    <row r="26" spans="1:14" x14ac:dyDescent="0.25">
      <c r="A26" s="51">
        <v>9701</v>
      </c>
      <c r="B26" s="48">
        <f>'July 2013'!I24</f>
        <v>0</v>
      </c>
      <c r="C26" s="22">
        <f>'Aug 2013'!I24</f>
        <v>0</v>
      </c>
      <c r="D26" s="22">
        <f>'Sept 2013'!I24</f>
        <v>0</v>
      </c>
      <c r="E26" s="22"/>
      <c r="F26" s="22">
        <f>'Oct 2013'!I24</f>
        <v>0</v>
      </c>
      <c r="G26" s="22">
        <f>'Nov 2013'!I24</f>
        <v>0</v>
      </c>
      <c r="H26" s="22">
        <f>'Dec 2013'!I24</f>
        <v>0</v>
      </c>
      <c r="I26" s="22">
        <f>'Jan 2014'!I24</f>
        <v>0</v>
      </c>
      <c r="J26" s="22">
        <f>'Feb 2014'!I24</f>
        <v>0</v>
      </c>
      <c r="K26" s="22">
        <f>'March 2014'!I24</f>
        <v>0</v>
      </c>
      <c r="L26" s="22">
        <f>'Apr 2014'!I24</f>
        <v>0</v>
      </c>
      <c r="M26" s="22">
        <f>'May 2014'!I24</f>
        <v>0</v>
      </c>
      <c r="N26" s="22">
        <f>'June 2014'!I24</f>
        <v>0</v>
      </c>
    </row>
    <row r="27" spans="1:14" x14ac:dyDescent="0.25">
      <c r="A27" s="51">
        <v>9702</v>
      </c>
      <c r="B27" s="48">
        <f>'July 2013'!I25</f>
        <v>0</v>
      </c>
      <c r="C27" s="22">
        <f>'Aug 2013'!I25</f>
        <v>141</v>
      </c>
      <c r="D27" s="22">
        <f>'Sept 2013'!I25</f>
        <v>189</v>
      </c>
      <c r="E27" s="22"/>
      <c r="F27" s="22">
        <f>'Oct 2013'!I25</f>
        <v>0</v>
      </c>
      <c r="G27" s="22">
        <f>'Nov 2013'!I25</f>
        <v>195</v>
      </c>
      <c r="H27" s="22">
        <f>'Dec 2013'!I25</f>
        <v>0</v>
      </c>
      <c r="I27" s="22">
        <f>'Jan 2014'!I25</f>
        <v>0</v>
      </c>
      <c r="J27" s="22">
        <f>'Feb 2014'!I25</f>
        <v>0</v>
      </c>
      <c r="K27" s="22">
        <f>'March 2014'!I25</f>
        <v>0</v>
      </c>
      <c r="L27" s="22">
        <f>'Apr 2014'!I25</f>
        <v>0</v>
      </c>
      <c r="M27" s="22">
        <f>'May 2014'!I25</f>
        <v>0</v>
      </c>
      <c r="N27" s="22">
        <f>'June 2014'!I25</f>
        <v>0</v>
      </c>
    </row>
    <row r="28" spans="1:14" x14ac:dyDescent="0.25">
      <c r="A28" s="51">
        <v>2008</v>
      </c>
      <c r="B28" s="48">
        <f>'July 2013'!I26</f>
        <v>0</v>
      </c>
      <c r="C28" s="22">
        <f>'Aug 2013'!I26</f>
        <v>891</v>
      </c>
      <c r="D28" s="22">
        <f>'Sept 2013'!I26</f>
        <v>0</v>
      </c>
      <c r="E28" s="22"/>
      <c r="F28" s="22">
        <f>'Oct 2013'!I26</f>
        <v>1008</v>
      </c>
      <c r="G28" s="22">
        <f>'Nov 2013'!I26</f>
        <v>290</v>
      </c>
      <c r="H28" s="22">
        <f>'Dec 2013'!I26</f>
        <v>317</v>
      </c>
      <c r="I28" s="22">
        <f>'Jan 2014'!I26</f>
        <v>0</v>
      </c>
      <c r="J28" s="22">
        <f>'Feb 2014'!I26</f>
        <v>1837</v>
      </c>
      <c r="K28" s="22">
        <f>'March 2014'!I26</f>
        <v>559</v>
      </c>
      <c r="L28" s="22">
        <f>'Apr 2014'!I26</f>
        <v>0</v>
      </c>
      <c r="M28" s="22">
        <f>'May 2014'!I26</f>
        <v>0</v>
      </c>
      <c r="N28" s="22">
        <f>'June 2014'!I26</f>
        <v>0</v>
      </c>
    </row>
    <row r="29" spans="1:14" x14ac:dyDescent="0.25">
      <c r="A29" s="51">
        <v>2016</v>
      </c>
      <c r="B29" s="48">
        <f>'July 2013'!I27</f>
        <v>0</v>
      </c>
      <c r="C29" s="22">
        <f>'Aug 2013'!I27</f>
        <v>131</v>
      </c>
      <c r="D29" s="22">
        <f>'Sept 2013'!I27</f>
        <v>0</v>
      </c>
      <c r="E29" s="22"/>
      <c r="F29" s="22">
        <f>'Oct 2013'!I27</f>
        <v>340</v>
      </c>
      <c r="G29" s="22">
        <f>'Nov 2013'!I27</f>
        <v>133</v>
      </c>
      <c r="H29" s="22">
        <f>'Dec 2013'!I27</f>
        <v>0</v>
      </c>
      <c r="I29" s="22">
        <f>'Jan 2014'!I27</f>
        <v>453</v>
      </c>
      <c r="J29" s="22">
        <f>'Feb 2014'!I27</f>
        <v>830</v>
      </c>
      <c r="K29" s="22">
        <f>'March 2014'!I27</f>
        <v>1055</v>
      </c>
      <c r="L29" s="22">
        <f>'Apr 2014'!I27</f>
        <v>0</v>
      </c>
      <c r="M29" s="22">
        <f>'May 2014'!I27</f>
        <v>0</v>
      </c>
      <c r="N29" s="22">
        <f>'June 2014'!I27</f>
        <v>0</v>
      </c>
    </row>
    <row r="30" spans="1:14" x14ac:dyDescent="0.25">
      <c r="A30" s="51">
        <v>2017</v>
      </c>
      <c r="B30" s="48">
        <f>'July 2013'!I28</f>
        <v>112</v>
      </c>
      <c r="C30" s="22">
        <f>'Aug 2013'!I28</f>
        <v>0</v>
      </c>
      <c r="D30" s="22">
        <f>'Sept 2013'!I28</f>
        <v>294</v>
      </c>
      <c r="E30" s="22"/>
      <c r="F30" s="22">
        <f>'Oct 2013'!I28</f>
        <v>0</v>
      </c>
      <c r="G30" s="22">
        <f>'Nov 2013'!I28</f>
        <v>900</v>
      </c>
      <c r="H30" s="22">
        <f>'Dec 2013'!I28</f>
        <v>244</v>
      </c>
      <c r="I30" s="22">
        <f>'Jan 2014'!I28</f>
        <v>0</v>
      </c>
      <c r="J30" s="22">
        <f>'Feb 2014'!I28</f>
        <v>2051</v>
      </c>
      <c r="K30" s="22">
        <f>'March 2014'!I28</f>
        <v>0</v>
      </c>
      <c r="L30" s="22">
        <f>'Apr 2014'!I28</f>
        <v>0</v>
      </c>
      <c r="M30" s="22">
        <f>'May 2014'!I28</f>
        <v>0</v>
      </c>
      <c r="N30" s="22">
        <f>'June 2014'!I28</f>
        <v>0</v>
      </c>
    </row>
    <row r="31" spans="1:14" x14ac:dyDescent="0.25">
      <c r="A31" s="51">
        <v>2019</v>
      </c>
      <c r="B31" s="48">
        <f>'July 2013'!I29</f>
        <v>0</v>
      </c>
      <c r="C31" s="22">
        <f>'Aug 2013'!I29</f>
        <v>131</v>
      </c>
      <c r="D31" s="22">
        <f>'Sept 2013'!I29</f>
        <v>438</v>
      </c>
      <c r="E31" s="22"/>
      <c r="F31" s="22">
        <f>'Oct 2013'!I29</f>
        <v>266</v>
      </c>
      <c r="G31" s="22">
        <f>'Nov 2013'!I29</f>
        <v>0</v>
      </c>
      <c r="H31" s="22">
        <f>'Dec 2013'!I29</f>
        <v>138</v>
      </c>
      <c r="I31" s="22">
        <f>'Jan 2014'!I29</f>
        <v>294</v>
      </c>
      <c r="J31" s="22">
        <f>'Feb 2014'!I29</f>
        <v>135</v>
      </c>
      <c r="K31" s="22">
        <f>'March 2014'!I29</f>
        <v>309</v>
      </c>
      <c r="L31" s="22">
        <f>'Apr 2014'!I29</f>
        <v>0</v>
      </c>
      <c r="M31" s="22">
        <f>'May 2014'!I29</f>
        <v>0</v>
      </c>
      <c r="N31" s="22">
        <f>'June 2014'!I29</f>
        <v>0</v>
      </c>
    </row>
    <row r="32" spans="1:14" x14ac:dyDescent="0.25">
      <c r="A32" s="51">
        <v>2022</v>
      </c>
      <c r="B32" s="48">
        <f>'July 2013'!I30</f>
        <v>0</v>
      </c>
      <c r="C32" s="22">
        <f>'Aug 2013'!I30</f>
        <v>0</v>
      </c>
      <c r="D32" s="22">
        <f>'Sept 2013'!I30</f>
        <v>308</v>
      </c>
      <c r="E32" s="22"/>
      <c r="F32" s="22">
        <f>'Oct 2013'!I30</f>
        <v>199</v>
      </c>
      <c r="G32" s="22">
        <f>'Nov 2013'!I30</f>
        <v>138</v>
      </c>
      <c r="H32" s="22">
        <f>'Dec 2013'!I30</f>
        <v>370</v>
      </c>
      <c r="I32" s="22">
        <f>'Jan 2014'!I30</f>
        <v>0</v>
      </c>
      <c r="J32" s="22">
        <f>'Feb 2014'!I30</f>
        <v>618</v>
      </c>
      <c r="K32" s="22">
        <f>'March 2014'!I30</f>
        <v>146</v>
      </c>
      <c r="L32" s="22">
        <f>'Apr 2014'!I30</f>
        <v>0</v>
      </c>
      <c r="M32" s="22">
        <f>'May 2014'!I30</f>
        <v>0</v>
      </c>
      <c r="N32" s="22">
        <f>'June 2014'!I30</f>
        <v>0</v>
      </c>
    </row>
    <row r="33" spans="1:14" x14ac:dyDescent="0.25">
      <c r="A33" s="51">
        <v>2023</v>
      </c>
      <c r="B33" s="48">
        <f>'July 2013'!I31</f>
        <v>0</v>
      </c>
      <c r="C33" s="22">
        <f>'Aug 2013'!I31</f>
        <v>129</v>
      </c>
      <c r="D33" s="22">
        <f>'Sept 2013'!I31</f>
        <v>400</v>
      </c>
      <c r="E33" s="22"/>
      <c r="F33" s="22">
        <f>'Oct 2013'!I31</f>
        <v>0</v>
      </c>
      <c r="G33" s="22">
        <f>'Nov 2013'!I31</f>
        <v>498</v>
      </c>
      <c r="H33" s="22">
        <f>'Dec 2013'!I31</f>
        <v>0</v>
      </c>
      <c r="I33" s="22">
        <f>'Jan 2014'!I31</f>
        <v>634</v>
      </c>
      <c r="J33" s="22">
        <f>'Feb 2014'!I31</f>
        <v>136</v>
      </c>
      <c r="K33" s="22">
        <f>'March 2014'!I31</f>
        <v>141</v>
      </c>
      <c r="L33" s="22">
        <f>'Apr 2014'!I31</f>
        <v>0</v>
      </c>
      <c r="M33" s="22">
        <f>'May 2014'!I31</f>
        <v>0</v>
      </c>
      <c r="N33" s="22">
        <f>'June 2014'!I31</f>
        <v>0</v>
      </c>
    </row>
    <row r="34" spans="1:14" x14ac:dyDescent="0.25">
      <c r="A34" s="51">
        <v>2024</v>
      </c>
      <c r="B34" s="48">
        <f>'July 2013'!I32</f>
        <v>0</v>
      </c>
      <c r="C34" s="22">
        <f>'Aug 2013'!I32</f>
        <v>317</v>
      </c>
      <c r="D34" s="22">
        <f>'Sept 2013'!I32</f>
        <v>316</v>
      </c>
      <c r="E34" s="22"/>
      <c r="F34" s="22">
        <f>'Oct 2013'!I32</f>
        <v>0</v>
      </c>
      <c r="G34" s="22">
        <f>'Nov 2013'!I32</f>
        <v>154</v>
      </c>
      <c r="H34" s="22">
        <f>'Dec 2013'!I32</f>
        <v>0</v>
      </c>
      <c r="I34" s="22">
        <f>'Jan 2014'!I32</f>
        <v>890</v>
      </c>
      <c r="J34" s="22">
        <f>'Feb 2014'!I32</f>
        <v>159</v>
      </c>
      <c r="K34" s="22">
        <f>'March 2014'!I32</f>
        <v>139</v>
      </c>
      <c r="L34" s="22">
        <f>'Apr 2014'!I32</f>
        <v>0</v>
      </c>
      <c r="M34" s="22">
        <f>'May 2014'!I32</f>
        <v>0</v>
      </c>
      <c r="N34" s="22">
        <f>'June 2014'!I32</f>
        <v>0</v>
      </c>
    </row>
    <row r="35" spans="1:14" x14ac:dyDescent="0.25">
      <c r="A35" s="51">
        <v>2041</v>
      </c>
      <c r="B35" s="48">
        <f>'July 2013'!I33</f>
        <v>0</v>
      </c>
      <c r="C35" s="22">
        <f>'Aug 2013'!I33</f>
        <v>0</v>
      </c>
      <c r="D35" s="22">
        <f>'Sept 2013'!I33</f>
        <v>138</v>
      </c>
      <c r="E35" s="22"/>
      <c r="F35" s="22">
        <f>'Oct 2013'!I33</f>
        <v>151</v>
      </c>
      <c r="G35" s="22">
        <f>'Nov 2013'!I33</f>
        <v>580</v>
      </c>
      <c r="H35" s="22">
        <f>'Dec 2013'!I33</f>
        <v>0</v>
      </c>
      <c r="I35" s="22">
        <f>'Jan 2014'!I33</f>
        <v>594</v>
      </c>
      <c r="J35" s="22">
        <f>'Feb 2014'!I33</f>
        <v>0</v>
      </c>
      <c r="K35" s="22">
        <f>'March 2014'!I33</f>
        <v>1020</v>
      </c>
      <c r="L35" s="22">
        <f>'Apr 2014'!I33</f>
        <v>0</v>
      </c>
      <c r="M35" s="22">
        <f>'May 2014'!I33</f>
        <v>0</v>
      </c>
      <c r="N35" s="22">
        <f>'June 2014'!I33</f>
        <v>0</v>
      </c>
    </row>
    <row r="36" spans="1:14" x14ac:dyDescent="0.25">
      <c r="A36" s="51">
        <v>2042</v>
      </c>
      <c r="B36" s="48">
        <f>'July 2013'!I34</f>
        <v>0</v>
      </c>
      <c r="C36" s="22">
        <f>'Aug 2013'!I34</f>
        <v>0</v>
      </c>
      <c r="D36" s="22">
        <f>'Sept 2013'!I34</f>
        <v>255</v>
      </c>
      <c r="E36" s="22"/>
      <c r="F36" s="22">
        <f>'Oct 2013'!I34</f>
        <v>359</v>
      </c>
      <c r="G36" s="22">
        <f>'Nov 2013'!I34</f>
        <v>452</v>
      </c>
      <c r="H36" s="22">
        <f>'Dec 2013'!I34</f>
        <v>0</v>
      </c>
      <c r="I36" s="22">
        <f>'Jan 2014'!I34</f>
        <v>943</v>
      </c>
      <c r="J36" s="22">
        <f>'Feb 2014'!I34</f>
        <v>242</v>
      </c>
      <c r="K36" s="22">
        <f>'March 2014'!I34</f>
        <v>170</v>
      </c>
      <c r="L36" s="22">
        <f>'Apr 2014'!I34</f>
        <v>0</v>
      </c>
      <c r="M36" s="22">
        <f>'May 2014'!I34</f>
        <v>0</v>
      </c>
      <c r="N36" s="22">
        <f>'June 2014'!I34</f>
        <v>0</v>
      </c>
    </row>
    <row r="37" spans="1:14" x14ac:dyDescent="0.25">
      <c r="A37" s="51">
        <v>2043</v>
      </c>
      <c r="B37" s="48">
        <f>'July 2013'!I35</f>
        <v>0</v>
      </c>
      <c r="C37" s="22">
        <f>'Aug 2013'!I35</f>
        <v>0</v>
      </c>
      <c r="D37" s="22">
        <f>'Sept 2013'!I35</f>
        <v>131</v>
      </c>
      <c r="E37" s="22"/>
      <c r="F37" s="22">
        <f>'Oct 2013'!I35</f>
        <v>289</v>
      </c>
      <c r="G37" s="22">
        <f>'Nov 2013'!I35</f>
        <v>491</v>
      </c>
      <c r="H37" s="22">
        <f>'Dec 2013'!I35</f>
        <v>0</v>
      </c>
      <c r="I37" s="22">
        <f>'Jan 2014'!I35</f>
        <v>749</v>
      </c>
      <c r="J37" s="22">
        <f>'Feb 2014'!I35</f>
        <v>0</v>
      </c>
      <c r="K37" s="22">
        <f>'March 2014'!I35</f>
        <v>603</v>
      </c>
      <c r="L37" s="22">
        <f>'Apr 2014'!I35</f>
        <v>0</v>
      </c>
      <c r="M37" s="22">
        <f>'May 2014'!I35</f>
        <v>0</v>
      </c>
      <c r="N37" s="22">
        <f>'June 2014'!I35</f>
        <v>0</v>
      </c>
    </row>
    <row r="38" spans="1:14" x14ac:dyDescent="0.25">
      <c r="A38" s="51">
        <v>2061</v>
      </c>
      <c r="B38" s="48">
        <f>'July 2013'!I36</f>
        <v>0</v>
      </c>
      <c r="C38" s="22">
        <f>'Aug 2013'!I36</f>
        <v>374</v>
      </c>
      <c r="D38" s="22">
        <f>'Sept 2013'!I36</f>
        <v>138</v>
      </c>
      <c r="E38" s="22"/>
      <c r="F38" s="22">
        <f>'Oct 2013'!I36</f>
        <v>0</v>
      </c>
      <c r="G38" s="22">
        <f>'Nov 2013'!I36</f>
        <v>132</v>
      </c>
      <c r="H38" s="22">
        <f>'Dec 2013'!I36</f>
        <v>1100</v>
      </c>
      <c r="I38" s="22">
        <f>'Jan 2014'!I36</f>
        <v>0</v>
      </c>
      <c r="J38" s="22">
        <f>'Feb 2014'!I36</f>
        <v>1389</v>
      </c>
      <c r="K38" s="22">
        <f>'March 2014'!I36</f>
        <v>0</v>
      </c>
      <c r="L38" s="22">
        <f>'Apr 2014'!I36</f>
        <v>0</v>
      </c>
      <c r="M38" s="22">
        <f>'May 2014'!I36</f>
        <v>0</v>
      </c>
      <c r="N38" s="22">
        <f>'June 2014'!I36</f>
        <v>0</v>
      </c>
    </row>
    <row r="39" spans="1:14" x14ac:dyDescent="0.25">
      <c r="A39" s="51">
        <v>2062</v>
      </c>
      <c r="B39" s="48">
        <f>'July 2013'!I37</f>
        <v>0</v>
      </c>
      <c r="C39" s="22">
        <f>'Aug 2013'!I37</f>
        <v>129</v>
      </c>
      <c r="D39" s="22">
        <f>'Sept 2013'!I37</f>
        <v>0</v>
      </c>
      <c r="E39" s="22"/>
      <c r="F39" s="22">
        <f>'Oct 2013'!I37</f>
        <v>115</v>
      </c>
      <c r="G39" s="22">
        <f>'Nov 2013'!I37</f>
        <v>502</v>
      </c>
      <c r="H39" s="22">
        <f>'Dec 2013'!I37</f>
        <v>249</v>
      </c>
      <c r="I39" s="22">
        <f>'Jan 2014'!I37</f>
        <v>0</v>
      </c>
      <c r="J39" s="22">
        <f>'Feb 2014'!I37</f>
        <v>337</v>
      </c>
      <c r="K39" s="22">
        <f>'March 2014'!I37</f>
        <v>0</v>
      </c>
      <c r="L39" s="22">
        <f>'Apr 2014'!I37</f>
        <v>0</v>
      </c>
      <c r="M39" s="22">
        <f>'May 2014'!I37</f>
        <v>0</v>
      </c>
      <c r="N39" s="22">
        <f>'June 2014'!I37</f>
        <v>0</v>
      </c>
    </row>
    <row r="40" spans="1:14" x14ac:dyDescent="0.25">
      <c r="A40" s="51">
        <v>2063</v>
      </c>
      <c r="B40" s="48">
        <f>'July 2013'!I38</f>
        <v>0</v>
      </c>
      <c r="C40" s="22">
        <f>'Aug 2013'!I38</f>
        <v>129</v>
      </c>
      <c r="D40" s="22">
        <f>'Sept 2013'!I38</f>
        <v>561</v>
      </c>
      <c r="E40" s="22"/>
      <c r="F40" s="22">
        <f>'Oct 2013'!I38</f>
        <v>674</v>
      </c>
      <c r="G40" s="22">
        <f>'Nov 2013'!I38</f>
        <v>0</v>
      </c>
      <c r="H40" s="22">
        <f>'Dec 2013'!I38</f>
        <v>141</v>
      </c>
      <c r="I40" s="22">
        <f>'Jan 2014'!I38</f>
        <v>549</v>
      </c>
      <c r="J40" s="22">
        <f>'Feb 2014'!I38</f>
        <v>0</v>
      </c>
      <c r="K40" s="22">
        <f>'March 2014'!I38</f>
        <v>144</v>
      </c>
      <c r="L40" s="22">
        <f>'Apr 2014'!I38</f>
        <v>0</v>
      </c>
      <c r="M40" s="22">
        <f>'May 2014'!I38</f>
        <v>0</v>
      </c>
      <c r="N40" s="22">
        <f>'June 2014'!I38</f>
        <v>0</v>
      </c>
    </row>
    <row r="41" spans="1:14" x14ac:dyDescent="0.25">
      <c r="A41" s="51">
        <v>2090</v>
      </c>
      <c r="B41" s="48">
        <f>'July 2013'!I39</f>
        <v>817</v>
      </c>
      <c r="C41" s="22">
        <f>'Aug 2013'!I39</f>
        <v>138</v>
      </c>
      <c r="D41" s="22">
        <f>'Sept 2013'!I39</f>
        <v>0</v>
      </c>
      <c r="E41" s="22"/>
      <c r="F41" s="22">
        <f>'Oct 2013'!I39</f>
        <v>128</v>
      </c>
      <c r="G41" s="22">
        <f>'Nov 2013'!I39</f>
        <v>153</v>
      </c>
      <c r="H41" s="22">
        <f>'Dec 2013'!I39</f>
        <v>328</v>
      </c>
      <c r="I41" s="22">
        <f>'Jan 2014'!I39</f>
        <v>442</v>
      </c>
      <c r="J41" s="22">
        <f>'Feb 2014'!I39</f>
        <v>0</v>
      </c>
      <c r="K41" s="22">
        <f>'March 2014'!I39</f>
        <v>515</v>
      </c>
      <c r="L41" s="22">
        <f>'Apr 2014'!I39</f>
        <v>0</v>
      </c>
      <c r="M41" s="22">
        <f>'May 2014'!I39</f>
        <v>0</v>
      </c>
      <c r="N41" s="22">
        <f>'June 2014'!I39</f>
        <v>0</v>
      </c>
    </row>
    <row r="42" spans="1:14" x14ac:dyDescent="0.25">
      <c r="A42" s="51">
        <v>2091</v>
      </c>
      <c r="B42" s="48">
        <f>'July 2013'!I40</f>
        <v>129</v>
      </c>
      <c r="C42" s="22">
        <f>'Aug 2013'!I40</f>
        <v>146</v>
      </c>
      <c r="D42" s="22">
        <f>'Sept 2013'!I40</f>
        <v>0</v>
      </c>
      <c r="E42" s="22"/>
      <c r="F42" s="22">
        <f>'Oct 2013'!I40</f>
        <v>259</v>
      </c>
      <c r="G42" s="22">
        <f>'Nov 2013'!I40</f>
        <v>113</v>
      </c>
      <c r="H42" s="22">
        <f>'Dec 2013'!I40</f>
        <v>348</v>
      </c>
      <c r="I42" s="22">
        <f>'Jan 2014'!I40</f>
        <v>579</v>
      </c>
      <c r="J42" s="22">
        <f>'Feb 2014'!I40</f>
        <v>202</v>
      </c>
      <c r="K42" s="22">
        <f>'March 2014'!I40</f>
        <v>0</v>
      </c>
      <c r="L42" s="22">
        <f>'Apr 2014'!I40</f>
        <v>0</v>
      </c>
      <c r="M42" s="22">
        <f>'May 2014'!I40</f>
        <v>0</v>
      </c>
      <c r="N42" s="22">
        <f>'June 2014'!I40</f>
        <v>0</v>
      </c>
    </row>
    <row r="43" spans="1:14" x14ac:dyDescent="0.25">
      <c r="A43" s="51">
        <v>2092</v>
      </c>
      <c r="B43" s="48">
        <f>'July 2013'!I41</f>
        <v>0</v>
      </c>
      <c r="C43" s="22">
        <f>'Aug 2013'!I41</f>
        <v>0</v>
      </c>
      <c r="D43" s="22">
        <f>'Sept 2013'!I41</f>
        <v>520</v>
      </c>
      <c r="E43" s="22"/>
      <c r="F43" s="22">
        <f>'Oct 2013'!I41</f>
        <v>343</v>
      </c>
      <c r="G43" s="22">
        <f>'Nov 2013'!I41</f>
        <v>0</v>
      </c>
      <c r="H43" s="22">
        <f>'Dec 2013'!I41</f>
        <v>146</v>
      </c>
      <c r="I43" s="22">
        <f>'Jan 2014'!I41</f>
        <v>429</v>
      </c>
      <c r="J43" s="22">
        <f>'Feb 2014'!I41</f>
        <v>459</v>
      </c>
      <c r="K43" s="22">
        <f>'March 2014'!I41</f>
        <v>317</v>
      </c>
      <c r="L43" s="22">
        <f>'Apr 2014'!I41</f>
        <v>0</v>
      </c>
      <c r="M43" s="22">
        <f>'May 2014'!I41</f>
        <v>0</v>
      </c>
      <c r="N43" s="22">
        <f>'June 2014'!I41</f>
        <v>0</v>
      </c>
    </row>
    <row r="44" spans="1:14" x14ac:dyDescent="0.25">
      <c r="A44" s="51">
        <v>2101</v>
      </c>
      <c r="B44" s="48">
        <f>'July 2013'!I42</f>
        <v>0</v>
      </c>
      <c r="C44" s="22">
        <f>'Aug 2013'!I42</f>
        <v>0</v>
      </c>
      <c r="D44" s="22">
        <f>'Sept 2013'!I42</f>
        <v>129</v>
      </c>
      <c r="E44" s="22"/>
      <c r="F44" s="22">
        <f>'Oct 2013'!I42</f>
        <v>705</v>
      </c>
      <c r="G44" s="22">
        <f>'Nov 2013'!I42</f>
        <v>0</v>
      </c>
      <c r="H44" s="22">
        <f>'Dec 2013'!I42</f>
        <v>0</v>
      </c>
      <c r="I44" s="22">
        <f>'Jan 2014'!I42</f>
        <v>789</v>
      </c>
      <c r="J44" s="22">
        <f>'Feb 2014'!I42</f>
        <v>381</v>
      </c>
      <c r="K44" s="22">
        <f>'March 2014'!I42</f>
        <v>0</v>
      </c>
      <c r="L44" s="22">
        <f>'Apr 2014'!I42</f>
        <v>0</v>
      </c>
      <c r="M44" s="22">
        <f>'May 2014'!I42</f>
        <v>0</v>
      </c>
      <c r="N44" s="22">
        <f>'June 2014'!I42</f>
        <v>0</v>
      </c>
    </row>
    <row r="45" spans="1:14" x14ac:dyDescent="0.25">
      <c r="A45" s="51">
        <v>2102</v>
      </c>
      <c r="B45" s="48">
        <f>'July 2013'!I43</f>
        <v>0</v>
      </c>
      <c r="C45" s="22">
        <f>'Aug 2013'!I43</f>
        <v>2020</v>
      </c>
      <c r="D45" s="22">
        <f>'Sept 2013'!I43</f>
        <v>0</v>
      </c>
      <c r="E45" s="22"/>
      <c r="F45" s="22">
        <f>'Oct 2013'!I43</f>
        <v>0</v>
      </c>
      <c r="G45" s="22">
        <f>'Nov 2013'!I43</f>
        <v>197</v>
      </c>
      <c r="H45" s="22">
        <f>'Dec 2013'!I43</f>
        <v>0</v>
      </c>
      <c r="I45" s="22">
        <f>'Jan 2014'!I43</f>
        <v>590</v>
      </c>
      <c r="J45" s="22">
        <f>'Feb 2014'!I43</f>
        <v>152</v>
      </c>
      <c r="K45" s="22">
        <f>'March 2014'!I43</f>
        <v>0</v>
      </c>
      <c r="L45" s="22">
        <f>'Apr 2014'!I43</f>
        <v>0</v>
      </c>
      <c r="M45" s="22">
        <f>'May 2014'!I43</f>
        <v>0</v>
      </c>
      <c r="N45" s="22">
        <f>'June 2014'!I43</f>
        <v>0</v>
      </c>
    </row>
    <row r="46" spans="1:14" x14ac:dyDescent="0.25">
      <c r="A46" s="51">
        <v>2103</v>
      </c>
      <c r="B46" s="48">
        <f>'July 2013'!I44</f>
        <v>983</v>
      </c>
      <c r="C46" s="22">
        <f>'Aug 2013'!I44</f>
        <v>722</v>
      </c>
      <c r="D46" s="22">
        <f>'Sept 2013'!I44</f>
        <v>399</v>
      </c>
      <c r="E46" s="22"/>
      <c r="F46" s="22">
        <f>'Oct 2013'!I44</f>
        <v>0</v>
      </c>
      <c r="G46" s="22">
        <f>'Nov 2013'!I44</f>
        <v>560</v>
      </c>
      <c r="H46" s="22">
        <f>'Dec 2013'!I44</f>
        <v>0</v>
      </c>
      <c r="I46" s="22">
        <f>'Jan 2014'!I44</f>
        <v>1182</v>
      </c>
      <c r="J46" s="22">
        <f>'Feb 2014'!I44</f>
        <v>0</v>
      </c>
      <c r="K46" s="22">
        <f>'March 2014'!I44</f>
        <v>539</v>
      </c>
      <c r="L46" s="22">
        <f>'Apr 2014'!I44</f>
        <v>0</v>
      </c>
      <c r="M46" s="22">
        <f>'May 2014'!I44</f>
        <v>0</v>
      </c>
      <c r="N46" s="22">
        <f>'June 2014'!I44</f>
        <v>0</v>
      </c>
    </row>
    <row r="47" spans="1:14" x14ac:dyDescent="0.25">
      <c r="A47" s="51">
        <v>2111</v>
      </c>
      <c r="B47" s="48">
        <f>'July 2013'!I45</f>
        <v>299</v>
      </c>
      <c r="C47" s="22">
        <f>'Aug 2013'!I45</f>
        <v>839</v>
      </c>
      <c r="D47" s="22">
        <f>'Sept 2013'!I45</f>
        <v>0</v>
      </c>
      <c r="E47" s="22"/>
      <c r="F47" s="22">
        <f>'Oct 2013'!I45</f>
        <v>274</v>
      </c>
      <c r="G47" s="22">
        <f>'Nov 2013'!I45</f>
        <v>0</v>
      </c>
      <c r="H47" s="22">
        <f>'Dec 2013'!I45</f>
        <v>141</v>
      </c>
      <c r="I47" s="22">
        <f>'Jan 2014'!I45</f>
        <v>128</v>
      </c>
      <c r="J47" s="22">
        <f>'Feb 2014'!I45</f>
        <v>0</v>
      </c>
      <c r="K47" s="22">
        <f>'March 2014'!I45</f>
        <v>488</v>
      </c>
      <c r="L47" s="22">
        <f>'Apr 2014'!I45</f>
        <v>0</v>
      </c>
      <c r="M47" s="22">
        <f>'May 2014'!I45</f>
        <v>0</v>
      </c>
      <c r="N47" s="22">
        <f>'June 2014'!I45</f>
        <v>0</v>
      </c>
    </row>
    <row r="48" spans="1:14" x14ac:dyDescent="0.25">
      <c r="A48" s="51">
        <v>2112</v>
      </c>
      <c r="B48" s="48">
        <f>'July 2013'!I46</f>
        <v>316</v>
      </c>
      <c r="C48" s="22">
        <f>'Aug 2013'!I46</f>
        <v>0</v>
      </c>
      <c r="D48" s="22">
        <f>'Sept 2013'!I46</f>
        <v>639</v>
      </c>
      <c r="E48" s="22"/>
      <c r="F48" s="22">
        <f>'Oct 2013'!I46</f>
        <v>543</v>
      </c>
      <c r="G48" s="22">
        <f>'Nov 2013'!I46</f>
        <v>474</v>
      </c>
      <c r="H48" s="22">
        <f>'Dec 2013'!I46</f>
        <v>130</v>
      </c>
      <c r="I48" s="22">
        <f>'Jan 2014'!I46</f>
        <v>0</v>
      </c>
      <c r="J48" s="22">
        <f>'Feb 2014'!I46</f>
        <v>149</v>
      </c>
      <c r="K48" s="22">
        <f>'March 2014'!I46</f>
        <v>477</v>
      </c>
      <c r="L48" s="22">
        <f>'Apr 2014'!I46</f>
        <v>0</v>
      </c>
      <c r="M48" s="22">
        <f>'May 2014'!I46</f>
        <v>0</v>
      </c>
      <c r="N48" s="22">
        <f>'June 2014'!I46</f>
        <v>0</v>
      </c>
    </row>
    <row r="49" spans="1:15" x14ac:dyDescent="0.25">
      <c r="A49" s="51">
        <v>2113</v>
      </c>
      <c r="B49" s="48">
        <f>'July 2013'!I47</f>
        <v>112</v>
      </c>
      <c r="C49" s="22">
        <f>'Aug 2013'!I47</f>
        <v>179</v>
      </c>
      <c r="D49" s="22">
        <f>'Sept 2013'!I47</f>
        <v>368</v>
      </c>
      <c r="E49" s="22"/>
      <c r="F49" s="22">
        <f>'Oct 2013'!I47</f>
        <v>154</v>
      </c>
      <c r="G49" s="22">
        <f>'Nov 2013'!I47</f>
        <v>479</v>
      </c>
      <c r="H49" s="22">
        <f>'Dec 2013'!I47</f>
        <v>0</v>
      </c>
      <c r="I49" s="22">
        <f>'Jan 2014'!I47</f>
        <v>1271</v>
      </c>
      <c r="J49" s="22">
        <f>'Feb 2014'!I47</f>
        <v>409</v>
      </c>
      <c r="K49" s="22">
        <f>'March 2014'!I47</f>
        <v>0</v>
      </c>
      <c r="L49" s="22">
        <f>'Apr 2014'!I47</f>
        <v>0</v>
      </c>
      <c r="M49" s="22">
        <f>'May 2014'!I47</f>
        <v>0</v>
      </c>
      <c r="N49" s="22">
        <f>'June 2014'!I47</f>
        <v>0</v>
      </c>
    </row>
    <row r="50" spans="1:15" x14ac:dyDescent="0.25">
      <c r="A50" s="51">
        <v>1301</v>
      </c>
      <c r="B50" s="48">
        <f>'July 2013'!I48</f>
        <v>169</v>
      </c>
      <c r="C50" s="22">
        <f>'Aug 2013'!I48</f>
        <v>0</v>
      </c>
      <c r="D50" s="22">
        <f>'Sept 2013'!I48</f>
        <v>404</v>
      </c>
      <c r="E50" s="22"/>
      <c r="F50" s="22">
        <f>'Oct 2013'!I48</f>
        <v>627</v>
      </c>
      <c r="G50" s="22">
        <f>'Nov 2013'!I48</f>
        <v>826</v>
      </c>
      <c r="H50" s="22">
        <f>'Dec 2013'!I48</f>
        <v>112</v>
      </c>
      <c r="I50" s="22">
        <f>'Jan 2014'!I48</f>
        <v>129</v>
      </c>
      <c r="J50" s="22">
        <f>'Feb 2014'!I48</f>
        <v>0</v>
      </c>
      <c r="K50" s="22">
        <f>'March 2014'!I48</f>
        <v>129</v>
      </c>
      <c r="L50" s="22">
        <f>'Apr 2014'!I48</f>
        <v>0</v>
      </c>
      <c r="M50" s="22">
        <f>'May 2014'!I48</f>
        <v>0</v>
      </c>
      <c r="N50" s="22">
        <f>'June 2014'!I48</f>
        <v>0</v>
      </c>
    </row>
    <row r="51" spans="1:15" x14ac:dyDescent="0.25">
      <c r="A51" s="51">
        <v>1302</v>
      </c>
      <c r="B51" s="48">
        <f>'July 2013'!I49</f>
        <v>124</v>
      </c>
      <c r="C51" s="22">
        <f>'Aug 2013'!I49</f>
        <v>129</v>
      </c>
      <c r="D51" s="22">
        <f>'Sept 2013'!I49</f>
        <v>0</v>
      </c>
      <c r="E51" s="22"/>
      <c r="F51" s="22">
        <f>'Oct 2013'!I49</f>
        <v>168</v>
      </c>
      <c r="G51" s="22">
        <f>'Nov 2013'!I49</f>
        <v>0</v>
      </c>
      <c r="H51" s="22">
        <f>'Dec 2013'!I49</f>
        <v>0</v>
      </c>
      <c r="I51" s="22">
        <f>'Jan 2014'!I49</f>
        <v>1567</v>
      </c>
      <c r="J51" s="22">
        <f>'Feb 2014'!I49</f>
        <v>0</v>
      </c>
      <c r="K51" s="22">
        <f>'March 2014'!I49</f>
        <v>702</v>
      </c>
      <c r="L51" s="22">
        <f>'Apr 2014'!I49</f>
        <v>0</v>
      </c>
      <c r="M51" s="22">
        <f>'May 2014'!I49</f>
        <v>0</v>
      </c>
      <c r="N51" s="22">
        <f>'June 2014'!I49</f>
        <v>0</v>
      </c>
    </row>
    <row r="52" spans="1:15" x14ac:dyDescent="0.25">
      <c r="A52" s="51">
        <v>1401</v>
      </c>
      <c r="B52" s="48">
        <f>'July 2013'!I50</f>
        <v>0</v>
      </c>
      <c r="C52" s="22">
        <f>'Aug 2013'!I50</f>
        <v>0</v>
      </c>
      <c r="D52" s="22">
        <f>'Sept 2013'!I50</f>
        <v>433</v>
      </c>
      <c r="E52" s="22"/>
      <c r="F52" s="22">
        <f>'Oct 2013'!I50</f>
        <v>295</v>
      </c>
      <c r="G52" s="22">
        <f>'Nov 2013'!I50</f>
        <v>146</v>
      </c>
      <c r="H52" s="22">
        <f>'Dec 2013'!I50</f>
        <v>159</v>
      </c>
      <c r="I52" s="22">
        <f>'Jan 2014'!I50</f>
        <v>0</v>
      </c>
      <c r="J52" s="22">
        <f>'Feb 2014'!I50</f>
        <v>571</v>
      </c>
      <c r="K52" s="22">
        <f>'March 2014'!I50</f>
        <v>0</v>
      </c>
      <c r="L52" s="22">
        <f>'Apr 2014'!I50</f>
        <v>0</v>
      </c>
      <c r="M52" s="22">
        <f>'May 2014'!I50</f>
        <v>0</v>
      </c>
      <c r="N52" s="22">
        <f>'June 2014'!I50</f>
        <v>0</v>
      </c>
    </row>
    <row r="53" spans="1:15" x14ac:dyDescent="0.25">
      <c r="A53" s="51">
        <v>1402</v>
      </c>
      <c r="B53" s="48">
        <f>'July 2013'!I51</f>
        <v>0</v>
      </c>
      <c r="C53" s="22">
        <f>'Aug 2013'!I51</f>
        <v>0</v>
      </c>
      <c r="D53" s="22">
        <f>'Sept 2013'!I51</f>
        <v>148</v>
      </c>
      <c r="E53" s="22"/>
      <c r="F53" s="22">
        <f>'Oct 2013'!I51</f>
        <v>387</v>
      </c>
      <c r="G53" s="22">
        <f>'Nov 2013'!I51</f>
        <v>0</v>
      </c>
      <c r="H53" s="22">
        <f>'Dec 2013'!I51</f>
        <v>141</v>
      </c>
      <c r="I53" s="22">
        <f>'Jan 2014'!I51</f>
        <v>157</v>
      </c>
      <c r="J53" s="22">
        <f>'Feb 2014'!I51</f>
        <v>130</v>
      </c>
      <c r="K53" s="22">
        <f>'March 2014'!I51</f>
        <v>450</v>
      </c>
      <c r="L53" s="22">
        <f>'Apr 2014'!I51</f>
        <v>0</v>
      </c>
      <c r="M53" s="22">
        <f>'May 2014'!I51</f>
        <v>0</v>
      </c>
      <c r="N53" s="22">
        <f>'June 2014'!I51</f>
        <v>0</v>
      </c>
    </row>
    <row r="54" spans="1:15" x14ac:dyDescent="0.25">
      <c r="A54" s="51">
        <v>1403</v>
      </c>
      <c r="B54" s="48">
        <f>'July 2013'!I52</f>
        <v>0</v>
      </c>
      <c r="C54" s="22">
        <f>'Aug 2013'!I52</f>
        <v>129</v>
      </c>
      <c r="D54" s="22">
        <f>'Sept 2013'!I52</f>
        <v>0</v>
      </c>
      <c r="E54" s="22"/>
      <c r="F54" s="22">
        <f>'Oct 2013'!I52</f>
        <v>454</v>
      </c>
      <c r="G54" s="22">
        <f>'Nov 2013'!I52</f>
        <v>0</v>
      </c>
      <c r="H54" s="22">
        <f>'Dec 2013'!I52</f>
        <v>149</v>
      </c>
      <c r="I54" s="22">
        <f>'Jan 2014'!I52</f>
        <v>130</v>
      </c>
      <c r="J54" s="22">
        <f>'Feb 2014'!I52</f>
        <v>129</v>
      </c>
      <c r="K54" s="22">
        <f>'March 2014'!I52</f>
        <v>0</v>
      </c>
      <c r="L54" s="22">
        <f>'Apr 2014'!I52</f>
        <v>0</v>
      </c>
      <c r="M54" s="22">
        <f>'May 2014'!I52</f>
        <v>0</v>
      </c>
      <c r="N54" s="22">
        <f>'June 2014'!I52</f>
        <v>0</v>
      </c>
    </row>
    <row r="55" spans="1:15" x14ac:dyDescent="0.25">
      <c r="A55" s="51">
        <v>1404</v>
      </c>
      <c r="B55" s="48">
        <f>'July 2013'!I53</f>
        <v>0</v>
      </c>
      <c r="C55" s="22">
        <f>'Aug 2013'!I53</f>
        <v>0</v>
      </c>
      <c r="D55" s="22">
        <f>'Sept 2013'!I53</f>
        <v>145</v>
      </c>
      <c r="E55" s="22"/>
      <c r="F55" s="22">
        <f>'Oct 2013'!I53</f>
        <v>145</v>
      </c>
      <c r="G55" s="22">
        <f>'Nov 2013'!I53</f>
        <v>415</v>
      </c>
      <c r="H55" s="22">
        <f>'Dec 2013'!I53</f>
        <v>0</v>
      </c>
      <c r="I55" s="22">
        <f>'Jan 2014'!I53</f>
        <v>157</v>
      </c>
      <c r="J55" s="22">
        <f>'Feb 2014'!I53</f>
        <v>174</v>
      </c>
      <c r="K55" s="22">
        <f>'March 2014'!I53</f>
        <v>224</v>
      </c>
      <c r="L55" s="22">
        <f>'Apr 2014'!I53</f>
        <v>0</v>
      </c>
      <c r="M55" s="22">
        <f>'May 2014'!I53</f>
        <v>0</v>
      </c>
      <c r="N55" s="22">
        <f>'June 2014'!I53</f>
        <v>0</v>
      </c>
    </row>
    <row r="56" spans="1:15" x14ac:dyDescent="0.25">
      <c r="A56" s="51">
        <v>1405</v>
      </c>
      <c r="B56" s="48">
        <f>'July 2013'!I54</f>
        <v>0</v>
      </c>
      <c r="C56" s="22">
        <f>'Aug 2013'!I54</f>
        <v>141</v>
      </c>
      <c r="D56" s="22">
        <f>'Sept 2013'!I54</f>
        <v>0</v>
      </c>
      <c r="E56" s="22"/>
      <c r="F56" s="22">
        <f>'Oct 2013'!I54</f>
        <v>398</v>
      </c>
      <c r="G56" s="22">
        <f>'Nov 2013'!I54</f>
        <v>0</v>
      </c>
      <c r="H56" s="22">
        <f>'Dec 2013'!I54</f>
        <v>0</v>
      </c>
      <c r="I56" s="22">
        <f>'Jan 2014'!I54</f>
        <v>334</v>
      </c>
      <c r="J56" s="22">
        <f>'Feb 2014'!I54</f>
        <v>415</v>
      </c>
      <c r="K56" s="22">
        <f>'March 2014'!I54</f>
        <v>466</v>
      </c>
      <c r="L56" s="22">
        <f>'Apr 2014'!I54</f>
        <v>0</v>
      </c>
      <c r="M56" s="22">
        <f>'May 2014'!I54</f>
        <v>0</v>
      </c>
      <c r="N56" s="22">
        <f>'June 2014'!I54</f>
        <v>0</v>
      </c>
    </row>
    <row r="57" spans="1:15" x14ac:dyDescent="0.25">
      <c r="A57" s="51" t="s">
        <v>12</v>
      </c>
      <c r="B57" s="48">
        <f>'July 2013'!I55</f>
        <v>283.62</v>
      </c>
      <c r="C57" s="22">
        <f>'Aug 2013'!I55</f>
        <v>127</v>
      </c>
      <c r="D57" s="22">
        <f>'Sept 2013'!I55</f>
        <v>129</v>
      </c>
      <c r="E57" s="22"/>
      <c r="F57" s="22">
        <f>'Oct 2013'!I55</f>
        <v>128</v>
      </c>
      <c r="G57" s="22">
        <f>'Nov 2013'!I55</f>
        <v>334</v>
      </c>
      <c r="H57" s="22">
        <f>'Dec 2013'!I55</f>
        <v>0</v>
      </c>
      <c r="I57" s="22">
        <f>'Jan 2014'!I55</f>
        <v>262</v>
      </c>
      <c r="J57" s="22">
        <f>'Feb 2014'!I55</f>
        <v>0</v>
      </c>
      <c r="K57" s="22">
        <f>'March 2014'!I55</f>
        <v>0</v>
      </c>
      <c r="L57" s="22">
        <f>'Apr 2014'!I55</f>
        <v>0</v>
      </c>
      <c r="M57" s="22">
        <f>'May 2014'!I55</f>
        <v>0</v>
      </c>
      <c r="N57" s="22">
        <f>'June 2014'!I55</f>
        <v>0</v>
      </c>
    </row>
    <row r="58" spans="1:15" x14ac:dyDescent="0.25">
      <c r="A58" s="51" t="s">
        <v>13</v>
      </c>
      <c r="B58" s="48">
        <f>'July 2013'!I56</f>
        <v>281</v>
      </c>
      <c r="C58" s="22">
        <f>'Aug 2013'!I56</f>
        <v>127</v>
      </c>
      <c r="D58" s="22">
        <f>'Sept 2013'!I56</f>
        <v>0</v>
      </c>
      <c r="E58" s="22"/>
      <c r="F58" s="22">
        <f>'Oct 2013'!I56</f>
        <v>170</v>
      </c>
      <c r="G58" s="22">
        <f>'Nov 2013'!I56</f>
        <v>208</v>
      </c>
      <c r="H58" s="22">
        <f>'Dec 2013'!I56</f>
        <v>0</v>
      </c>
      <c r="I58" s="22">
        <f>'Jan 2014'!I56</f>
        <v>256</v>
      </c>
      <c r="J58" s="22">
        <f>'Feb 2014'!I56</f>
        <v>0</v>
      </c>
      <c r="K58" s="22">
        <f>'March 2014'!I56</f>
        <v>0</v>
      </c>
      <c r="L58" s="22">
        <f>'Apr 2014'!I56</f>
        <v>0</v>
      </c>
      <c r="M58" s="22">
        <f>'May 2014'!I56</f>
        <v>0</v>
      </c>
      <c r="N58" s="22">
        <f>'June 2014'!I56</f>
        <v>0</v>
      </c>
    </row>
    <row r="59" spans="1:15" ht="15.75" thickBot="1" x14ac:dyDescent="0.3">
      <c r="A59" s="51" t="s">
        <v>14</v>
      </c>
      <c r="B59" s="49">
        <f>'July 2013'!I57</f>
        <v>258</v>
      </c>
      <c r="C59" s="46">
        <f>'Aug 2013'!I57</f>
        <v>128</v>
      </c>
      <c r="D59" s="46">
        <f>'Sept 2013'!I57</f>
        <v>0</v>
      </c>
      <c r="E59" s="46"/>
      <c r="F59" s="46">
        <f>'Oct 2013'!I57</f>
        <v>169.5</v>
      </c>
      <c r="G59" s="46">
        <f>'Nov 2013'!I57</f>
        <v>0</v>
      </c>
      <c r="H59" s="46">
        <f>'Dec 2013'!I57</f>
        <v>0</v>
      </c>
      <c r="I59" s="46">
        <f>'Jan 2014'!I57</f>
        <v>118</v>
      </c>
      <c r="J59" s="46">
        <f>'Feb 2014'!I57</f>
        <v>0</v>
      </c>
      <c r="K59" s="46">
        <f>'March 2014'!I57</f>
        <v>0</v>
      </c>
      <c r="L59" s="46">
        <f>'Apr 2014'!I57</f>
        <v>0</v>
      </c>
      <c r="M59" s="46">
        <f>'May 2014'!I57</f>
        <v>0</v>
      </c>
      <c r="N59" s="46">
        <f>'June 2014'!I57</f>
        <v>0</v>
      </c>
    </row>
    <row r="60" spans="1:15" ht="16.5" thickTop="1" thickBot="1" x14ac:dyDescent="0.3">
      <c r="A60" s="53" t="s">
        <v>15</v>
      </c>
      <c r="B60" s="50">
        <f>SUM(B10:B59)</f>
        <v>6432.62</v>
      </c>
      <c r="C60" s="47">
        <f t="shared" ref="C60:N60" si="0">SUM(C10:C59)</f>
        <v>9305</v>
      </c>
      <c r="D60" s="47">
        <f t="shared" si="0"/>
        <v>9670.4700000000012</v>
      </c>
      <c r="E60" s="47"/>
      <c r="F60" s="47">
        <f t="shared" si="0"/>
        <v>11128.5</v>
      </c>
      <c r="G60" s="47">
        <f t="shared" si="0"/>
        <v>10404</v>
      </c>
      <c r="H60" s="47">
        <f t="shared" si="0"/>
        <v>4599</v>
      </c>
      <c r="I60" s="47">
        <f t="shared" si="0"/>
        <v>17083</v>
      </c>
      <c r="J60" s="47">
        <f t="shared" si="0"/>
        <v>13837</v>
      </c>
      <c r="K60" s="47">
        <f t="shared" si="0"/>
        <v>10878</v>
      </c>
      <c r="L60" s="47">
        <f t="shared" si="0"/>
        <v>0</v>
      </c>
      <c r="M60" s="47">
        <f t="shared" si="0"/>
        <v>0</v>
      </c>
      <c r="N60" s="54">
        <f t="shared" si="0"/>
        <v>0</v>
      </c>
      <c r="O60" s="55">
        <f>SUM(B60:N60)</f>
        <v>93337.59</v>
      </c>
    </row>
    <row r="61" spans="1:15" ht="15.75" thickTop="1" x14ac:dyDescent="0.25"/>
    <row r="62" spans="1:15" ht="18.75" x14ac:dyDescent="0.3">
      <c r="A62" s="62" t="s">
        <v>16</v>
      </c>
      <c r="C62" s="63" t="s">
        <v>17</v>
      </c>
      <c r="D62">
        <v>170</v>
      </c>
    </row>
    <row r="63" spans="1:15" x14ac:dyDescent="0.25">
      <c r="E63" s="77" t="s">
        <v>18</v>
      </c>
      <c r="F63" s="77" t="s">
        <v>19</v>
      </c>
      <c r="G63" s="75" t="s">
        <v>20</v>
      </c>
    </row>
    <row r="64" spans="1:15" ht="15" customHeight="1" x14ac:dyDescent="0.25">
      <c r="A64" s="73" t="s">
        <v>10</v>
      </c>
      <c r="E64" s="76"/>
      <c r="F64" s="76"/>
      <c r="G64" s="76"/>
    </row>
    <row r="65" spans="1:19" x14ac:dyDescent="0.25">
      <c r="A65" s="74"/>
      <c r="B65" s="59" t="s">
        <v>21</v>
      </c>
      <c r="C65" s="58" t="s">
        <v>22</v>
      </c>
      <c r="D65" s="66" t="s">
        <v>23</v>
      </c>
      <c r="E65" s="76"/>
      <c r="F65" s="76"/>
      <c r="G65" s="76"/>
      <c r="H65" s="52">
        <v>41456</v>
      </c>
      <c r="I65" s="41">
        <v>41487</v>
      </c>
      <c r="J65" s="41">
        <v>41518</v>
      </c>
      <c r="K65" s="41">
        <v>41548</v>
      </c>
      <c r="L65" s="41">
        <v>41579</v>
      </c>
      <c r="M65" s="41">
        <v>41609</v>
      </c>
      <c r="N65" s="41">
        <v>41640</v>
      </c>
      <c r="O65" s="41">
        <v>41671</v>
      </c>
      <c r="P65" s="41">
        <v>41699</v>
      </c>
      <c r="Q65" s="41">
        <v>41730</v>
      </c>
      <c r="R65" s="41">
        <v>41760</v>
      </c>
      <c r="S65" s="41">
        <v>41791</v>
      </c>
    </row>
    <row r="66" spans="1:19" x14ac:dyDescent="0.25">
      <c r="A66" s="57">
        <v>49</v>
      </c>
      <c r="B66" s="64" t="s">
        <v>24</v>
      </c>
      <c r="C66" s="3">
        <v>136396</v>
      </c>
      <c r="D66" s="3"/>
      <c r="E66" s="3"/>
      <c r="F66" s="3"/>
      <c r="G66" s="56"/>
      <c r="H66" s="61">
        <f>'July 2013'!E8</f>
        <v>0</v>
      </c>
      <c r="I66" s="20">
        <f>'Aug 2013'!E8</f>
        <v>129125</v>
      </c>
      <c r="J66" s="20">
        <f>'Sept 2013'!E8</f>
        <v>149153</v>
      </c>
      <c r="K66" s="20">
        <f>'Oct 2013'!E8</f>
        <v>0</v>
      </c>
      <c r="L66" s="20">
        <f>'Nov 2013'!E8</f>
        <v>149196</v>
      </c>
      <c r="M66" s="20">
        <f>'Dec 2013'!E8</f>
        <v>150077</v>
      </c>
      <c r="N66" s="20">
        <f>'Jan 2014'!E8</f>
        <v>150812</v>
      </c>
      <c r="O66" s="20">
        <f>'Feb 2014'!E8</f>
        <v>0</v>
      </c>
      <c r="P66" s="20">
        <f>'March 2014'!E8</f>
        <v>150918</v>
      </c>
      <c r="Q66" s="20">
        <f>'Apr 2014'!E8</f>
        <v>0</v>
      </c>
      <c r="R66" s="20">
        <f>'May 2014'!E8</f>
        <v>0</v>
      </c>
      <c r="S66" s="20">
        <f>'June 2014'!E8</f>
        <v>0</v>
      </c>
    </row>
    <row r="67" spans="1:19" x14ac:dyDescent="0.25">
      <c r="A67" s="57">
        <v>232</v>
      </c>
      <c r="B67" s="64" t="s">
        <v>25</v>
      </c>
      <c r="C67" s="3">
        <v>73160</v>
      </c>
      <c r="D67" s="3"/>
      <c r="E67" s="3"/>
      <c r="F67" s="3"/>
      <c r="G67" s="48"/>
      <c r="H67" s="61">
        <f>'July 2013'!E9</f>
        <v>0</v>
      </c>
      <c r="I67" s="20">
        <f>'Aug 2013'!E9</f>
        <v>0</v>
      </c>
      <c r="J67" s="20">
        <f>'Sept 2013'!E9</f>
        <v>0</v>
      </c>
      <c r="K67" s="20">
        <f>'Oct 2013'!E9</f>
        <v>0</v>
      </c>
      <c r="L67" s="20">
        <f>'Nov 2013'!E9</f>
        <v>0</v>
      </c>
      <c r="M67" s="20">
        <f>'Dec 2013'!E9</f>
        <v>0</v>
      </c>
      <c r="N67" s="20">
        <f>'Jan 2014'!E9</f>
        <v>0</v>
      </c>
      <c r="O67" s="20">
        <f>'Feb 2014'!E9</f>
        <v>0</v>
      </c>
      <c r="P67" s="20">
        <f>'March 2014'!E9</f>
        <v>0</v>
      </c>
      <c r="Q67" s="20">
        <f>'Apr 2014'!E9</f>
        <v>0</v>
      </c>
      <c r="R67" s="20">
        <f>'May 2014'!E9</f>
        <v>0</v>
      </c>
      <c r="S67" s="20">
        <f>'June 2014'!E9</f>
        <v>0</v>
      </c>
    </row>
    <row r="68" spans="1:19" x14ac:dyDescent="0.25">
      <c r="A68" s="57">
        <v>247</v>
      </c>
      <c r="B68" s="64" t="s">
        <v>25</v>
      </c>
      <c r="C68" s="3">
        <v>14281</v>
      </c>
      <c r="D68" s="3"/>
      <c r="E68" s="3"/>
      <c r="F68" s="3"/>
      <c r="G68" s="48"/>
      <c r="H68" s="61">
        <f>'July 2013'!E10</f>
        <v>0</v>
      </c>
      <c r="I68" s="20">
        <f>'Aug 2013'!E10</f>
        <v>0</v>
      </c>
      <c r="J68" s="20">
        <f>'Sept 2013'!E10</f>
        <v>0</v>
      </c>
      <c r="K68" s="20">
        <f>'Oct 2013'!E10</f>
        <v>0</v>
      </c>
      <c r="L68" s="20">
        <f>'Nov 2013'!E10</f>
        <v>0</v>
      </c>
      <c r="M68" s="20">
        <f>'Dec 2013'!E10</f>
        <v>0</v>
      </c>
      <c r="N68" s="20">
        <f>'Jan 2014'!E10</f>
        <v>0</v>
      </c>
      <c r="O68" s="20">
        <f>'Feb 2014'!E10</f>
        <v>0</v>
      </c>
      <c r="P68" s="20">
        <f>'March 2014'!E10</f>
        <v>0</v>
      </c>
      <c r="Q68" s="20">
        <f>'Apr 2014'!E10</f>
        <v>0</v>
      </c>
      <c r="R68" s="20">
        <f>'May 2014'!E10</f>
        <v>0</v>
      </c>
      <c r="S68" s="20">
        <f>'June 2014'!E10</f>
        <v>0</v>
      </c>
    </row>
    <row r="69" spans="1:19" x14ac:dyDescent="0.25">
      <c r="A69" s="57">
        <v>273</v>
      </c>
      <c r="B69" s="64" t="s">
        <v>24</v>
      </c>
      <c r="C69" s="3">
        <v>149920</v>
      </c>
      <c r="D69" s="3"/>
      <c r="E69" s="3"/>
      <c r="F69" s="3"/>
      <c r="G69" s="48"/>
      <c r="H69" s="61">
        <f>'July 2013'!E11</f>
        <v>0</v>
      </c>
      <c r="I69" s="20">
        <f>'Aug 2013'!E11</f>
        <v>14994</v>
      </c>
      <c r="J69" s="20">
        <f>'Sept 2013'!E11</f>
        <v>0</v>
      </c>
      <c r="K69" s="20">
        <f>'Oct 2013'!E11</f>
        <v>0</v>
      </c>
      <c r="L69" s="20">
        <f>'Nov 2013'!E11</f>
        <v>16376</v>
      </c>
      <c r="M69" s="20">
        <f>'Dec 2013'!E11</f>
        <v>17871</v>
      </c>
      <c r="N69" s="20">
        <f>'Jan 2014'!E11</f>
        <v>0</v>
      </c>
      <c r="O69" s="20">
        <f>'Feb 2014'!E11</f>
        <v>0</v>
      </c>
      <c r="P69" s="20">
        <f>'March 2014'!E11</f>
        <v>15630</v>
      </c>
      <c r="Q69" s="20">
        <f>'Apr 2014'!E11</f>
        <v>0</v>
      </c>
      <c r="R69" s="20">
        <f>'May 2014'!E11</f>
        <v>0</v>
      </c>
      <c r="S69" s="20">
        <f>'June 2014'!E11</f>
        <v>0</v>
      </c>
    </row>
    <row r="70" spans="1:19" x14ac:dyDescent="0.25">
      <c r="A70" s="57">
        <v>276</v>
      </c>
      <c r="B70" s="65" t="s">
        <v>25</v>
      </c>
      <c r="C70" s="3">
        <v>166941</v>
      </c>
      <c r="D70" s="3"/>
      <c r="E70" s="3"/>
      <c r="F70" s="3"/>
      <c r="G70" s="48"/>
      <c r="H70" s="61">
        <f>'July 2013'!E12</f>
        <v>166943</v>
      </c>
      <c r="I70" s="20">
        <f>'Aug 2013'!E12</f>
        <v>0</v>
      </c>
      <c r="J70" s="20">
        <f>'Sept 2013'!E12</f>
        <v>0</v>
      </c>
      <c r="K70" s="20">
        <f>'Oct 2013'!E12</f>
        <v>0</v>
      </c>
      <c r="L70" s="20">
        <f>'Nov 2013'!E12</f>
        <v>0</v>
      </c>
      <c r="M70" s="20">
        <f>'Dec 2013'!E12</f>
        <v>0</v>
      </c>
      <c r="N70" s="20">
        <f>'Jan 2014'!E12</f>
        <v>0</v>
      </c>
      <c r="O70" s="20">
        <f>'Feb 2014'!E12</f>
        <v>0</v>
      </c>
      <c r="P70" s="20">
        <f>'March 2014'!E12</f>
        <v>0</v>
      </c>
      <c r="Q70" s="20">
        <f>'Apr 2014'!E12</f>
        <v>0</v>
      </c>
      <c r="R70" s="20">
        <f>'May 2014'!E12</f>
        <v>0</v>
      </c>
      <c r="S70" s="20">
        <f>'June 2014'!E12</f>
        <v>0</v>
      </c>
    </row>
    <row r="71" spans="1:19" x14ac:dyDescent="0.25">
      <c r="A71" s="57">
        <v>405</v>
      </c>
      <c r="B71" s="65" t="s">
        <v>25</v>
      </c>
      <c r="C71" s="60"/>
      <c r="D71" s="3"/>
      <c r="E71" s="3"/>
      <c r="F71" s="3"/>
      <c r="G71" s="48"/>
      <c r="H71" s="61">
        <f>'July 2013'!E13</f>
        <v>0</v>
      </c>
      <c r="I71" s="20">
        <f>'Aug 2013'!E13</f>
        <v>0</v>
      </c>
      <c r="J71" s="20">
        <f>'Sept 2013'!E13</f>
        <v>14823</v>
      </c>
      <c r="K71" s="20">
        <f>'Oct 2013'!E13</f>
        <v>0</v>
      </c>
      <c r="L71" s="20">
        <f>'Nov 2013'!E13</f>
        <v>0</v>
      </c>
      <c r="M71" s="20">
        <f>'Dec 2013'!E13</f>
        <v>0</v>
      </c>
      <c r="N71" s="20">
        <f>'Jan 2014'!E13</f>
        <v>0</v>
      </c>
      <c r="O71" s="20">
        <f>'Feb 2014'!E13</f>
        <v>0</v>
      </c>
      <c r="P71" s="20">
        <f>'March 2014'!E13</f>
        <v>0</v>
      </c>
      <c r="Q71" s="20">
        <f>'Apr 2014'!E13</f>
        <v>0</v>
      </c>
      <c r="R71" s="20">
        <f>'May 2014'!E13</f>
        <v>0</v>
      </c>
      <c r="S71" s="20">
        <f>'June 2014'!E13</f>
        <v>0</v>
      </c>
    </row>
    <row r="72" spans="1:19" x14ac:dyDescent="0.25">
      <c r="A72" s="57">
        <v>418</v>
      </c>
      <c r="B72" s="64" t="s">
        <v>24</v>
      </c>
      <c r="C72" s="3">
        <v>242030</v>
      </c>
      <c r="D72" s="3"/>
      <c r="E72" s="3"/>
      <c r="F72" s="3"/>
      <c r="G72" s="48"/>
      <c r="H72" s="61">
        <f>'July 2013'!E14</f>
        <v>0</v>
      </c>
      <c r="I72" s="20">
        <f>'Aug 2013'!E14</f>
        <v>0</v>
      </c>
      <c r="J72" s="20">
        <f>'Sept 2013'!E14</f>
        <v>24237</v>
      </c>
      <c r="K72" s="20">
        <f>'Oct 2013'!E14</f>
        <v>25602</v>
      </c>
      <c r="L72" s="20">
        <f>'Nov 2013'!E14</f>
        <v>0</v>
      </c>
      <c r="M72" s="20">
        <f>'Dec 2013'!E14</f>
        <v>27581</v>
      </c>
      <c r="N72" s="20">
        <f>'Jan 2014'!E14</f>
        <v>28037</v>
      </c>
      <c r="O72" s="20">
        <f>'Feb 2014'!E14</f>
        <v>0</v>
      </c>
      <c r="P72" s="20">
        <f>'March 2014'!E14</f>
        <v>29579</v>
      </c>
      <c r="Q72" s="20">
        <f>'Apr 2014'!E14</f>
        <v>0</v>
      </c>
      <c r="R72" s="20">
        <f>'May 2014'!E14</f>
        <v>0</v>
      </c>
      <c r="S72" s="20">
        <f>'June 2014'!E14</f>
        <v>0</v>
      </c>
    </row>
    <row r="73" spans="1:19" x14ac:dyDescent="0.25">
      <c r="A73" s="57" t="s">
        <v>11</v>
      </c>
      <c r="B73" s="64" t="s">
        <v>24</v>
      </c>
      <c r="C73" s="3">
        <v>165545</v>
      </c>
      <c r="D73" s="3"/>
      <c r="E73" s="3"/>
      <c r="F73" s="3"/>
      <c r="G73" s="48"/>
      <c r="H73" s="61">
        <f>'July 2013'!E15</f>
        <v>0</v>
      </c>
      <c r="I73" s="20">
        <f>'Aug 2013'!E15</f>
        <v>0</v>
      </c>
      <c r="J73" s="20">
        <f>'Sept 2013'!E15</f>
        <v>0</v>
      </c>
      <c r="K73" s="20">
        <f>'Oct 2013'!E15</f>
        <v>0</v>
      </c>
      <c r="L73" s="20">
        <f>'Nov 2013'!E15</f>
        <v>0</v>
      </c>
      <c r="M73" s="20">
        <f>'Dec 2013'!E15</f>
        <v>0</v>
      </c>
      <c r="N73" s="20">
        <f>'Jan 2014'!E15</f>
        <v>0</v>
      </c>
      <c r="O73" s="20">
        <f>'Feb 2014'!E15</f>
        <v>0</v>
      </c>
      <c r="P73" s="20">
        <f>'March 2014'!E15</f>
        <v>0</v>
      </c>
      <c r="Q73" s="20">
        <f>'Apr 2014'!E15</f>
        <v>0</v>
      </c>
      <c r="R73" s="20">
        <f>'May 2014'!E15</f>
        <v>0</v>
      </c>
      <c r="S73" s="20">
        <f>'June 2014'!E15</f>
        <v>0</v>
      </c>
    </row>
    <row r="74" spans="1:19" x14ac:dyDescent="0.25">
      <c r="A74" s="57">
        <v>711</v>
      </c>
      <c r="B74" s="64" t="s">
        <v>24</v>
      </c>
      <c r="C74" s="3">
        <v>52935</v>
      </c>
      <c r="D74" s="3"/>
      <c r="E74" s="3"/>
      <c r="F74" s="3"/>
      <c r="G74" s="48"/>
      <c r="H74" s="61">
        <f>'July 2013'!E16</f>
        <v>0</v>
      </c>
      <c r="I74" s="20">
        <f>'Aug 2013'!E16</f>
        <v>0</v>
      </c>
      <c r="J74" s="20">
        <f>'Sept 2013'!E16</f>
        <v>0</v>
      </c>
      <c r="K74" s="20">
        <f>'Oct 2013'!E16</f>
        <v>55820</v>
      </c>
      <c r="L74" s="20">
        <f>'Nov 2013'!E16</f>
        <v>2640</v>
      </c>
      <c r="M74" s="20">
        <f>'Dec 2013'!E16</f>
        <v>0</v>
      </c>
      <c r="N74" s="20">
        <f>'Jan 2014'!E16</f>
        <v>4302</v>
      </c>
      <c r="O74" s="20">
        <f>'Feb 2014'!E16</f>
        <v>0</v>
      </c>
      <c r="P74" s="20">
        <f>'March 2014'!E16</f>
        <v>9620</v>
      </c>
      <c r="Q74" s="20">
        <f>'Apr 2014'!E16</f>
        <v>0</v>
      </c>
      <c r="R74" s="20">
        <f>'May 2014'!E16</f>
        <v>0</v>
      </c>
      <c r="S74" s="20">
        <f>'June 2014'!E16</f>
        <v>0</v>
      </c>
    </row>
    <row r="75" spans="1:19" x14ac:dyDescent="0.25">
      <c r="A75" s="57">
        <v>717</v>
      </c>
      <c r="B75" s="64" t="s">
        <v>24</v>
      </c>
      <c r="C75" s="3">
        <v>58910</v>
      </c>
      <c r="D75" s="3"/>
      <c r="E75" s="3"/>
      <c r="F75" s="3"/>
      <c r="G75" s="48"/>
      <c r="H75" s="61">
        <f>'July 2013'!E17</f>
        <v>0</v>
      </c>
      <c r="I75" s="20">
        <f>'Aug 2013'!E17</f>
        <v>0</v>
      </c>
      <c r="J75" s="20">
        <f>'Sept 2013'!E17</f>
        <v>60994</v>
      </c>
      <c r="K75" s="20">
        <f>'Oct 2013'!E17</f>
        <v>1284</v>
      </c>
      <c r="L75" s="20">
        <f>'Nov 2013'!E17</f>
        <v>2176</v>
      </c>
      <c r="M75" s="20">
        <f>'Dec 2013'!E17</f>
        <v>0</v>
      </c>
      <c r="N75" s="20">
        <f>'Jan 2014'!E17</f>
        <v>5265</v>
      </c>
      <c r="O75" s="20">
        <f>'Feb 2014'!E17</f>
        <v>6786</v>
      </c>
      <c r="P75" s="20">
        <f>'March 2014'!E17</f>
        <v>8643</v>
      </c>
      <c r="Q75" s="20">
        <f>'Apr 2014'!E17</f>
        <v>0</v>
      </c>
      <c r="R75" s="20">
        <f>'May 2014'!E17</f>
        <v>0</v>
      </c>
      <c r="S75" s="20">
        <f>'June 2014'!E17</f>
        <v>0</v>
      </c>
    </row>
    <row r="76" spans="1:19" x14ac:dyDescent="0.25">
      <c r="A76" s="57">
        <v>718</v>
      </c>
      <c r="B76" s="64" t="s">
        <v>24</v>
      </c>
      <c r="C76" s="3">
        <v>23740</v>
      </c>
      <c r="D76" s="3"/>
      <c r="E76" s="3"/>
      <c r="F76" s="3"/>
      <c r="G76" s="48"/>
      <c r="H76" s="61">
        <f>'July 2013'!E18</f>
        <v>23741</v>
      </c>
      <c r="I76" s="20">
        <f>'Aug 2013'!E18</f>
        <v>23742</v>
      </c>
      <c r="J76" s="20">
        <f>'Sept 2013'!E18</f>
        <v>0</v>
      </c>
      <c r="K76" s="20">
        <f>'Oct 2013'!E18</f>
        <v>0</v>
      </c>
      <c r="L76" s="20">
        <f>'Nov 2013'!E18</f>
        <v>23889</v>
      </c>
      <c r="M76" s="20">
        <f>'Dec 2013'!E18</f>
        <v>0</v>
      </c>
      <c r="N76" s="20">
        <f>'Jan 2014'!E18</f>
        <v>25547</v>
      </c>
      <c r="O76" s="20">
        <f>'Feb 2014'!E18</f>
        <v>0</v>
      </c>
      <c r="P76" s="20">
        <f>'March 2014'!E18</f>
        <v>26264</v>
      </c>
      <c r="Q76" s="20">
        <f>'Apr 2014'!E18</f>
        <v>0</v>
      </c>
      <c r="R76" s="20">
        <f>'May 2014'!E18</f>
        <v>0</v>
      </c>
      <c r="S76" s="20">
        <f>'June 2014'!E18</f>
        <v>0</v>
      </c>
    </row>
    <row r="77" spans="1:19" x14ac:dyDescent="0.25">
      <c r="A77" s="57">
        <v>719</v>
      </c>
      <c r="B77" s="64" t="s">
        <v>24</v>
      </c>
      <c r="C77" s="3">
        <v>40263</v>
      </c>
      <c r="D77" s="3"/>
      <c r="E77" s="3"/>
      <c r="F77" s="3"/>
      <c r="G77" s="48"/>
      <c r="H77" s="61">
        <f>'July 2013'!E19</f>
        <v>0</v>
      </c>
      <c r="I77" s="20">
        <f>'Aug 2013'!E19</f>
        <v>40264</v>
      </c>
      <c r="J77" s="20">
        <f>'Sept 2013'!E19</f>
        <v>0</v>
      </c>
      <c r="K77" s="20">
        <f>'Oct 2013'!E19</f>
        <v>41132</v>
      </c>
      <c r="L77" s="20">
        <f>'Nov 2013'!E19</f>
        <v>0</v>
      </c>
      <c r="M77" s="20">
        <f>'Dec 2013'!E19</f>
        <v>0</v>
      </c>
      <c r="N77" s="20">
        <f>'Jan 2014'!E19</f>
        <v>0</v>
      </c>
      <c r="O77" s="20">
        <f>'Feb 2014'!E19</f>
        <v>0</v>
      </c>
      <c r="P77" s="20">
        <f>'March 2014'!E19</f>
        <v>0</v>
      </c>
      <c r="Q77" s="20">
        <f>'Apr 2014'!E19</f>
        <v>0</v>
      </c>
      <c r="R77" s="20">
        <f>'May 2014'!E19</f>
        <v>0</v>
      </c>
      <c r="S77" s="20">
        <f>'June 2014'!E19</f>
        <v>0</v>
      </c>
    </row>
    <row r="78" spans="1:19" x14ac:dyDescent="0.25">
      <c r="A78" s="57">
        <v>721</v>
      </c>
      <c r="B78" s="64" t="s">
        <v>24</v>
      </c>
      <c r="C78" s="3">
        <v>192635</v>
      </c>
      <c r="D78" s="3"/>
      <c r="E78" s="3"/>
      <c r="F78" s="3"/>
      <c r="G78" s="48"/>
      <c r="H78" s="61">
        <f>'July 2013'!E20</f>
        <v>0</v>
      </c>
      <c r="I78" s="20">
        <f>'Aug 2013'!E20</f>
        <v>169637</v>
      </c>
      <c r="J78" s="20">
        <f>'Sept 2013'!E20</f>
        <v>0</v>
      </c>
      <c r="K78" s="20">
        <f>'Oct 2013'!E20</f>
        <v>193214</v>
      </c>
      <c r="L78" s="20">
        <f>'Nov 2013'!E20</f>
        <v>194111</v>
      </c>
      <c r="M78" s="20">
        <f>'Dec 2013'!E20</f>
        <v>0</v>
      </c>
      <c r="N78" s="20">
        <f>'Jan 2014'!E20</f>
        <v>195339</v>
      </c>
      <c r="O78" s="20">
        <f>'Feb 2014'!E20</f>
        <v>1336</v>
      </c>
      <c r="P78" s="20">
        <f>'March 2014'!E20</f>
        <v>0</v>
      </c>
      <c r="Q78" s="20">
        <f>'Apr 2014'!E20</f>
        <v>0</v>
      </c>
      <c r="R78" s="20">
        <f>'May 2014'!E20</f>
        <v>0</v>
      </c>
      <c r="S78" s="20">
        <f>'June 2014'!E20</f>
        <v>0</v>
      </c>
    </row>
    <row r="79" spans="1:19" x14ac:dyDescent="0.25">
      <c r="A79" s="57">
        <v>723</v>
      </c>
      <c r="B79" s="64" t="s">
        <v>24</v>
      </c>
      <c r="C79" s="67">
        <v>184219</v>
      </c>
      <c r="D79" s="3"/>
      <c r="E79" s="3"/>
      <c r="F79" s="3"/>
      <c r="G79" s="48"/>
      <c r="H79" s="61">
        <f>'July 2013'!E21</f>
        <v>184219</v>
      </c>
      <c r="I79" s="20">
        <f>'Aug 2013'!E21</f>
        <v>184251</v>
      </c>
      <c r="J79" s="20">
        <f>'Sept 2013'!E21</f>
        <v>0</v>
      </c>
      <c r="K79" s="20">
        <f>'Oct 2013'!E21</f>
        <v>184804</v>
      </c>
      <c r="L79" s="20">
        <f>'Nov 2013'!E21</f>
        <v>185114</v>
      </c>
      <c r="M79" s="20">
        <f>'Dec 2013'!E21</f>
        <v>0</v>
      </c>
      <c r="N79" s="20">
        <f>'Jan 2014'!E21</f>
        <v>188857</v>
      </c>
      <c r="O79" s="20">
        <f>'Feb 2014'!E21</f>
        <v>189934</v>
      </c>
      <c r="P79" s="20" t="e">
        <f>'March 2014'!#REF!</f>
        <v>#REF!</v>
      </c>
      <c r="Q79" s="20">
        <f>'Apr 2014'!E21</f>
        <v>0</v>
      </c>
      <c r="R79" s="20">
        <f>'May 2014'!E21</f>
        <v>0</v>
      </c>
      <c r="S79" s="20">
        <f>'June 2014'!E21</f>
        <v>0</v>
      </c>
    </row>
    <row r="80" spans="1:19" x14ac:dyDescent="0.25">
      <c r="A80" s="57">
        <v>9502</v>
      </c>
      <c r="B80" s="64" t="s">
        <v>25</v>
      </c>
      <c r="C80" s="3">
        <v>267508</v>
      </c>
      <c r="D80" s="3"/>
      <c r="E80" s="3"/>
      <c r="F80" s="3"/>
      <c r="G80" s="48"/>
      <c r="H80" s="61">
        <f>'July 2013'!E22</f>
        <v>0</v>
      </c>
      <c r="I80" s="20">
        <f>'Aug 2013'!E22</f>
        <v>0</v>
      </c>
      <c r="J80" s="20">
        <f>'Sept 2013'!E22</f>
        <v>0</v>
      </c>
      <c r="K80" s="20">
        <f>'Oct 2013'!E22</f>
        <v>0</v>
      </c>
      <c r="L80" s="20">
        <f>'Nov 2013'!E22</f>
        <v>0</v>
      </c>
      <c r="M80" s="20">
        <f>'Dec 2013'!E22</f>
        <v>0</v>
      </c>
      <c r="N80" s="20">
        <f>'Jan 2014'!E22</f>
        <v>0</v>
      </c>
      <c r="O80" s="20">
        <f>'Feb 2014'!E22</f>
        <v>0</v>
      </c>
      <c r="P80" s="20">
        <f>'March 2014'!E22</f>
        <v>0</v>
      </c>
      <c r="Q80" s="20">
        <f>'Apr 2014'!E22</f>
        <v>0</v>
      </c>
      <c r="R80" s="20">
        <f>'May 2014'!E22</f>
        <v>0</v>
      </c>
      <c r="S80" s="20">
        <f>'June 2014'!E22</f>
        <v>0</v>
      </c>
    </row>
    <row r="81" spans="1:19" x14ac:dyDescent="0.25">
      <c r="A81" s="57">
        <v>9601</v>
      </c>
      <c r="B81" s="64" t="s">
        <v>24</v>
      </c>
      <c r="C81" s="3">
        <v>297560</v>
      </c>
      <c r="D81" s="3"/>
      <c r="E81" s="3"/>
      <c r="F81" s="3"/>
      <c r="G81" s="48"/>
      <c r="H81" s="61">
        <f>'July 2013'!E23</f>
        <v>0</v>
      </c>
      <c r="I81" s="20">
        <f>'Aug 2013'!E23</f>
        <v>0</v>
      </c>
      <c r="J81" s="20">
        <f>'Sept 2013'!E23</f>
        <v>298465</v>
      </c>
      <c r="K81" s="20">
        <f>'Oct 2013'!E23</f>
        <v>0</v>
      </c>
      <c r="L81" s="20">
        <f>'Nov 2013'!E23</f>
        <v>298519</v>
      </c>
      <c r="M81" s="20">
        <f>'Dec 2013'!E23</f>
        <v>0</v>
      </c>
      <c r="N81" s="20">
        <f>'Jan 2014'!E23</f>
        <v>298520</v>
      </c>
      <c r="O81" s="20">
        <f>'Feb 2014'!E23</f>
        <v>298519</v>
      </c>
      <c r="P81" s="20">
        <f>'March 2014'!E23</f>
        <v>299287</v>
      </c>
      <c r="Q81" s="20">
        <f>'Apr 2014'!E23</f>
        <v>0</v>
      </c>
      <c r="R81" s="20">
        <f>'May 2014'!E23</f>
        <v>0</v>
      </c>
      <c r="S81" s="20">
        <f>'June 2014'!E23</f>
        <v>0</v>
      </c>
    </row>
    <row r="82" spans="1:19" x14ac:dyDescent="0.25">
      <c r="A82" s="57">
        <v>9701</v>
      </c>
      <c r="B82" s="64" t="s">
        <v>25</v>
      </c>
      <c r="C82" s="3">
        <v>281036</v>
      </c>
      <c r="D82" s="3"/>
      <c r="E82" s="3"/>
      <c r="F82" s="3"/>
      <c r="G82" s="48"/>
      <c r="H82" s="61">
        <f>'July 2013'!E24</f>
        <v>0</v>
      </c>
      <c r="I82" s="20">
        <f>'Aug 2013'!E24</f>
        <v>0</v>
      </c>
      <c r="J82" s="20">
        <f>'Sept 2013'!E24</f>
        <v>0</v>
      </c>
      <c r="K82" s="20">
        <f>'Oct 2013'!E24</f>
        <v>0</v>
      </c>
      <c r="L82" s="20">
        <f>'Nov 2013'!E24</f>
        <v>0</v>
      </c>
      <c r="M82" s="20">
        <f>'Dec 2013'!E24</f>
        <v>0</v>
      </c>
      <c r="N82" s="20">
        <f>'Jan 2014'!E24</f>
        <v>0</v>
      </c>
      <c r="O82" s="20">
        <f>'Feb 2014'!E24</f>
        <v>0</v>
      </c>
      <c r="P82" s="20">
        <f>'March 2014'!E24</f>
        <v>0</v>
      </c>
      <c r="Q82" s="20">
        <f>'Apr 2014'!E24</f>
        <v>0</v>
      </c>
      <c r="R82" s="20">
        <f>'May 2014'!E24</f>
        <v>0</v>
      </c>
      <c r="S82" s="20">
        <f>'June 2014'!E24</f>
        <v>0</v>
      </c>
    </row>
    <row r="83" spans="1:19" x14ac:dyDescent="0.25">
      <c r="A83" s="57">
        <v>9702</v>
      </c>
      <c r="B83" s="65" t="s">
        <v>25</v>
      </c>
      <c r="C83" s="3">
        <v>60566</v>
      </c>
      <c r="D83" s="3"/>
      <c r="E83" s="3"/>
      <c r="F83" s="3"/>
      <c r="G83" s="48"/>
      <c r="H83" s="61">
        <f>'July 2013'!E25</f>
        <v>0</v>
      </c>
      <c r="I83" s="20">
        <f>'Aug 2013'!E25</f>
        <v>60567</v>
      </c>
      <c r="J83" s="20">
        <f>'Sept 2013'!E25</f>
        <v>61498</v>
      </c>
      <c r="K83" s="20">
        <f>'Oct 2013'!E25</f>
        <v>0</v>
      </c>
      <c r="L83" s="20">
        <f>'Nov 2013'!E25</f>
        <v>61579</v>
      </c>
      <c r="M83" s="20">
        <f>'Dec 2013'!E25</f>
        <v>0</v>
      </c>
      <c r="N83" s="20">
        <f>'Jan 2014'!E25</f>
        <v>0</v>
      </c>
      <c r="O83" s="20">
        <f>'Feb 2014'!E25</f>
        <v>0</v>
      </c>
      <c r="P83" s="20">
        <f>'March 2014'!E25</f>
        <v>0</v>
      </c>
      <c r="Q83" s="20">
        <f>'Apr 2014'!E25</f>
        <v>0</v>
      </c>
      <c r="R83" s="20">
        <f>'May 2014'!E25</f>
        <v>0</v>
      </c>
      <c r="S83" s="20">
        <f>'June 2014'!E25</f>
        <v>0</v>
      </c>
    </row>
    <row r="84" spans="1:19" x14ac:dyDescent="0.25">
      <c r="A84" s="57">
        <v>2008</v>
      </c>
      <c r="B84" s="64" t="s">
        <v>26</v>
      </c>
      <c r="C84" s="3">
        <v>247255</v>
      </c>
      <c r="D84" s="3"/>
      <c r="E84" s="3">
        <v>110</v>
      </c>
      <c r="F84" s="20">
        <f>D62*E84</f>
        <v>18700</v>
      </c>
      <c r="G84" s="48"/>
      <c r="H84" s="61">
        <f>'July 2013'!E26</f>
        <v>0</v>
      </c>
      <c r="I84" s="20">
        <f>'Aug 2013'!E26</f>
        <v>247499</v>
      </c>
      <c r="J84" s="20">
        <f>'Sept 2013'!E26</f>
        <v>0</v>
      </c>
      <c r="K84" s="20">
        <f>'Oct 2013'!E26</f>
        <v>250195</v>
      </c>
      <c r="L84" s="20">
        <f>'Nov 2013'!E26</f>
        <v>252866</v>
      </c>
      <c r="M84" s="20">
        <f>'Dec 2013'!E26</f>
        <v>253699</v>
      </c>
      <c r="N84" s="20">
        <f>'Jan 2014'!E26</f>
        <v>0</v>
      </c>
      <c r="O84" s="20">
        <f>'Feb 2014'!E26</f>
        <v>255345</v>
      </c>
      <c r="P84" s="20">
        <f>'March 2014'!E26</f>
        <v>256603</v>
      </c>
      <c r="Q84" s="20">
        <f>'Apr 2014'!E26</f>
        <v>0</v>
      </c>
      <c r="R84" s="20">
        <f>'May 2014'!E26</f>
        <v>0</v>
      </c>
      <c r="S84" s="20">
        <f>'June 2014'!E26</f>
        <v>0</v>
      </c>
    </row>
    <row r="85" spans="1:19" x14ac:dyDescent="0.25">
      <c r="A85" s="57">
        <v>2016</v>
      </c>
      <c r="B85" s="64" t="s">
        <v>27</v>
      </c>
      <c r="C85" s="3">
        <v>217123</v>
      </c>
      <c r="D85" s="3"/>
      <c r="E85" s="3">
        <v>124</v>
      </c>
      <c r="F85" s="20">
        <f>D62*E85</f>
        <v>21080</v>
      </c>
      <c r="G85" s="48"/>
      <c r="H85" s="61">
        <f>'July 2013'!E27</f>
        <v>0</v>
      </c>
      <c r="I85" s="20">
        <f>'Aug 2013'!E27</f>
        <v>217844</v>
      </c>
      <c r="J85" s="20">
        <f>'Sept 2013'!E27</f>
        <v>0</v>
      </c>
      <c r="K85" s="20">
        <f>'Oct 2013'!E27</f>
        <v>221326</v>
      </c>
      <c r="L85" s="20">
        <f>'Nov 2013'!E27</f>
        <v>221654</v>
      </c>
      <c r="M85" s="20">
        <f>'Dec 2013'!E27</f>
        <v>0</v>
      </c>
      <c r="N85" s="20">
        <f>'Jan 2014'!E27</f>
        <v>224156</v>
      </c>
      <c r="O85" s="20">
        <f>'Feb 2014'!E27</f>
        <v>225044</v>
      </c>
      <c r="P85" s="20">
        <f>'March 2014'!E27</f>
        <v>228175</v>
      </c>
      <c r="Q85" s="20">
        <f>'Apr 2014'!E27</f>
        <v>0</v>
      </c>
      <c r="R85" s="20">
        <f>'May 2014'!E27</f>
        <v>0</v>
      </c>
      <c r="S85" s="20">
        <f>'June 2014'!E27</f>
        <v>0</v>
      </c>
    </row>
    <row r="86" spans="1:19" x14ac:dyDescent="0.25">
      <c r="A86" s="57">
        <v>2017</v>
      </c>
      <c r="B86" s="64" t="s">
        <v>24</v>
      </c>
      <c r="C86" s="3">
        <v>219809</v>
      </c>
      <c r="D86" s="3"/>
      <c r="E86" s="3"/>
      <c r="F86" s="20"/>
      <c r="G86" s="48"/>
      <c r="H86" s="61">
        <f>'July 2013'!E28</f>
        <v>220206</v>
      </c>
      <c r="I86" s="20">
        <f>'Aug 2013'!E28</f>
        <v>0</v>
      </c>
      <c r="J86" s="20">
        <f>'Sept 2013'!E28</f>
        <v>220723</v>
      </c>
      <c r="K86" s="20">
        <f>'Oct 2013'!E28</f>
        <v>0</v>
      </c>
      <c r="L86" s="20">
        <f>'Nov 2013'!E28</f>
        <v>225025</v>
      </c>
      <c r="M86" s="20">
        <f>'Dec 2013'!E28</f>
        <v>225614</v>
      </c>
      <c r="N86" s="20">
        <f>'Jan 2014'!E28</f>
        <v>0</v>
      </c>
      <c r="O86" s="20">
        <f>'Feb 2014'!E28</f>
        <v>229585</v>
      </c>
      <c r="P86" s="20">
        <f>'March 2014'!E28</f>
        <v>0</v>
      </c>
      <c r="Q86" s="20">
        <f>'Apr 2014'!E28</f>
        <v>0</v>
      </c>
      <c r="R86" s="20">
        <f>'May 2014'!E28</f>
        <v>0</v>
      </c>
      <c r="S86" s="20">
        <f>'June 2014'!E28</f>
        <v>0</v>
      </c>
    </row>
    <row r="87" spans="1:19" x14ac:dyDescent="0.25">
      <c r="A87" s="57">
        <v>2019</v>
      </c>
      <c r="B87" s="64" t="s">
        <v>28</v>
      </c>
      <c r="C87" s="3">
        <v>178567</v>
      </c>
      <c r="D87" s="3"/>
      <c r="E87" s="3">
        <v>79</v>
      </c>
      <c r="F87" s="20">
        <f>D62*E87</f>
        <v>13430</v>
      </c>
      <c r="G87" s="48"/>
      <c r="H87" s="61">
        <f>'July 2013'!E29</f>
        <v>0</v>
      </c>
      <c r="I87" s="20">
        <f>'Aug 2013'!E29</f>
        <v>178622</v>
      </c>
      <c r="J87" s="20">
        <f>'Sept 2013'!E29</f>
        <v>180196</v>
      </c>
      <c r="K87" s="20">
        <f>'Oct 2013'!E29</f>
        <v>181573</v>
      </c>
      <c r="L87" s="20">
        <f>'Nov 2013'!E29</f>
        <v>0</v>
      </c>
      <c r="M87" s="20">
        <f>'Dec 2013'!E29</f>
        <v>182782</v>
      </c>
      <c r="N87" s="20">
        <f>'Jan 2014'!E29</f>
        <v>185163</v>
      </c>
      <c r="O87" s="20">
        <f>'Feb 2014'!E29</f>
        <v>186488</v>
      </c>
      <c r="P87" s="20">
        <f>'March 2014'!E29</f>
        <v>188146</v>
      </c>
      <c r="Q87" s="20">
        <f>'Apr 2014'!E29</f>
        <v>0</v>
      </c>
      <c r="R87" s="20">
        <f>'May 2014'!E29</f>
        <v>0</v>
      </c>
      <c r="S87" s="20">
        <f>'June 2014'!E29</f>
        <v>0</v>
      </c>
    </row>
    <row r="88" spans="1:19" x14ac:dyDescent="0.25">
      <c r="A88" s="57">
        <v>2022</v>
      </c>
      <c r="B88" s="64" t="s">
        <v>29</v>
      </c>
      <c r="C88" s="3">
        <v>17762</v>
      </c>
      <c r="D88" s="3"/>
      <c r="E88" s="3">
        <v>60</v>
      </c>
      <c r="F88" s="20">
        <f>D62*E88</f>
        <v>10200</v>
      </c>
      <c r="G88" s="48"/>
      <c r="H88" s="61">
        <f>'July 2013'!E30</f>
        <v>0</v>
      </c>
      <c r="I88" s="20">
        <f>'Aug 2013'!E30</f>
        <v>0</v>
      </c>
      <c r="J88" s="20">
        <f>'Sept 2013'!E30</f>
        <v>18017</v>
      </c>
      <c r="K88" s="20">
        <f>'Oct 2013'!E30</f>
        <v>19863</v>
      </c>
      <c r="L88" s="20">
        <f>'Nov 2013'!E30</f>
        <v>21374</v>
      </c>
      <c r="M88" s="20">
        <f>'Dec 2013'!E30</f>
        <v>24167</v>
      </c>
      <c r="N88" s="20">
        <f>'Jan 2014'!E30</f>
        <v>0</v>
      </c>
      <c r="O88" s="20">
        <f>'Feb 2014'!E30</f>
        <v>26120</v>
      </c>
      <c r="P88" s="20">
        <f>'March 2014'!E21</f>
        <v>190822</v>
      </c>
      <c r="Q88" s="20">
        <f>'Apr 2014'!E30</f>
        <v>0</v>
      </c>
      <c r="R88" s="20">
        <f>'May 2014'!E30</f>
        <v>0</v>
      </c>
      <c r="S88" s="20">
        <f>'June 2014'!E30</f>
        <v>0</v>
      </c>
    </row>
    <row r="89" spans="1:19" x14ac:dyDescent="0.25">
      <c r="A89" s="57">
        <v>2023</v>
      </c>
      <c r="B89" s="64" t="s">
        <v>30</v>
      </c>
      <c r="C89" s="3">
        <v>248436</v>
      </c>
      <c r="D89" s="3"/>
      <c r="E89" s="3">
        <v>82</v>
      </c>
      <c r="F89" s="20">
        <f>D62*E89</f>
        <v>13940</v>
      </c>
      <c r="G89" s="48"/>
      <c r="H89" s="61">
        <f>'July 2013'!E31</f>
        <v>0</v>
      </c>
      <c r="I89" s="20">
        <f>'Aug 2013'!E31</f>
        <v>248470</v>
      </c>
      <c r="J89" s="20">
        <f>'Sept 2013'!E31</f>
        <v>248527</v>
      </c>
      <c r="K89" s="20">
        <f>'Oct 2013'!E31</f>
        <v>0</v>
      </c>
      <c r="L89" s="20">
        <f>'Nov 2013'!E31</f>
        <v>252410</v>
      </c>
      <c r="M89" s="20">
        <f>'Dec 2013'!E31</f>
        <v>0</v>
      </c>
      <c r="N89" s="20">
        <f>'Jan 2014'!E31</f>
        <v>253787</v>
      </c>
      <c r="O89" s="20">
        <f>'Feb 2014'!E31</f>
        <v>254807</v>
      </c>
      <c r="P89" s="20">
        <f>'March 2014'!E31</f>
        <v>255586</v>
      </c>
      <c r="Q89" s="20">
        <f>'Apr 2014'!E31</f>
        <v>0</v>
      </c>
      <c r="R89" s="20">
        <f>'May 2014'!E31</f>
        <v>0</v>
      </c>
      <c r="S89" s="20">
        <f>'June 2014'!E31</f>
        <v>0</v>
      </c>
    </row>
    <row r="90" spans="1:19" x14ac:dyDescent="0.25">
      <c r="A90" s="57">
        <v>2024</v>
      </c>
      <c r="B90" s="64" t="s">
        <v>31</v>
      </c>
      <c r="C90" s="3">
        <v>228306</v>
      </c>
      <c r="D90" s="3"/>
      <c r="E90" s="3">
        <v>82</v>
      </c>
      <c r="F90" s="20">
        <f>D62*E90</f>
        <v>13940</v>
      </c>
      <c r="G90" s="48"/>
      <c r="H90" s="61">
        <f>'July 2013'!E32</f>
        <v>0</v>
      </c>
      <c r="I90" s="20">
        <f>'Aug 2013'!E32</f>
        <v>228826</v>
      </c>
      <c r="J90" s="20">
        <f>'Sept 2013'!E32</f>
        <v>230552</v>
      </c>
      <c r="K90" s="20">
        <f>'Oct 2013'!E32</f>
        <v>0</v>
      </c>
      <c r="L90" s="20">
        <f>'Nov 2013'!E32</f>
        <v>236176</v>
      </c>
      <c r="M90" s="20">
        <f>'Dec 2013'!E32</f>
        <v>0</v>
      </c>
      <c r="N90" s="20">
        <f>'Jan 2014'!E32</f>
        <v>239228</v>
      </c>
      <c r="O90" s="20">
        <f>'Feb 2014'!E32</f>
        <v>241036</v>
      </c>
      <c r="P90" s="20">
        <f>'March 2014'!E32</f>
        <v>242248</v>
      </c>
      <c r="Q90" s="20">
        <f>'Apr 2014'!E32</f>
        <v>0</v>
      </c>
      <c r="R90" s="20">
        <f>'May 2014'!E32</f>
        <v>0</v>
      </c>
      <c r="S90" s="20">
        <f>'June 2014'!E32</f>
        <v>0</v>
      </c>
    </row>
    <row r="91" spans="1:19" x14ac:dyDescent="0.25">
      <c r="A91" s="57">
        <v>2041</v>
      </c>
      <c r="B91" s="64" t="s">
        <v>32</v>
      </c>
      <c r="C91" s="3">
        <v>163431</v>
      </c>
      <c r="D91" s="3"/>
      <c r="E91" s="3">
        <v>127</v>
      </c>
      <c r="F91" s="20">
        <f>D62*E91</f>
        <v>21590</v>
      </c>
      <c r="G91" s="48"/>
      <c r="H91" s="61">
        <f>'July 2013'!E33</f>
        <v>0</v>
      </c>
      <c r="I91" s="20">
        <f>'Aug 2013'!E33</f>
        <v>0</v>
      </c>
      <c r="J91" s="20">
        <f>'Sept 2013'!E33</f>
        <v>165694</v>
      </c>
      <c r="K91" s="20">
        <f>'Oct 2013'!E33</f>
        <v>167850</v>
      </c>
      <c r="L91" s="20">
        <f>'Nov 2013'!E33</f>
        <v>169511</v>
      </c>
      <c r="M91" s="20">
        <f>'Dec 2013'!E33</f>
        <v>0</v>
      </c>
      <c r="N91" s="20">
        <f>'Jan 2014'!E33</f>
        <v>173417</v>
      </c>
      <c r="O91" s="20">
        <f>'Feb 2014'!E33</f>
        <v>0</v>
      </c>
      <c r="P91" s="20">
        <f>'March 2014'!E33</f>
        <v>176439</v>
      </c>
      <c r="Q91" s="20">
        <f>'Apr 2014'!E33</f>
        <v>0</v>
      </c>
      <c r="R91" s="20">
        <f>'May 2014'!E33</f>
        <v>0</v>
      </c>
      <c r="S91" s="20">
        <f>'June 2014'!E33</f>
        <v>0</v>
      </c>
    </row>
    <row r="92" spans="1:19" x14ac:dyDescent="0.25">
      <c r="A92" s="57">
        <v>2042</v>
      </c>
      <c r="B92" s="64" t="s">
        <v>33</v>
      </c>
      <c r="C92" s="3">
        <v>189154</v>
      </c>
      <c r="D92" s="3"/>
      <c r="E92" s="3">
        <v>145</v>
      </c>
      <c r="F92" s="20">
        <f>D62*E92</f>
        <v>24650</v>
      </c>
      <c r="G92" s="48"/>
      <c r="H92" s="61">
        <f>'July 2013'!E34</f>
        <v>189155</v>
      </c>
      <c r="I92" s="20">
        <f>'Aug 2013'!E34</f>
        <v>0</v>
      </c>
      <c r="J92" s="20">
        <f>'Sept 2013'!E34</f>
        <v>191023</v>
      </c>
      <c r="K92" s="20">
        <f>'Oct 2013'!E34</f>
        <v>192999</v>
      </c>
      <c r="L92" s="20">
        <f>'Nov 2013'!E34</f>
        <v>196793</v>
      </c>
      <c r="M92" s="20">
        <f>'Dec 2013'!E34</f>
        <v>0</v>
      </c>
      <c r="N92" s="20">
        <f>'Jan 2014'!E34</f>
        <v>199770</v>
      </c>
      <c r="O92" s="20">
        <f>'Feb 2014'!E34</f>
        <v>199995</v>
      </c>
      <c r="P92" s="20">
        <f>'March 2014'!E34</f>
        <v>202158</v>
      </c>
      <c r="Q92" s="20">
        <f>'Apr 2014'!E34</f>
        <v>0</v>
      </c>
      <c r="R92" s="20">
        <f>'May 2014'!E34</f>
        <v>0</v>
      </c>
      <c r="S92" s="20">
        <f>'June 2014'!E34</f>
        <v>0</v>
      </c>
    </row>
    <row r="93" spans="1:19" x14ac:dyDescent="0.25">
      <c r="A93" s="57">
        <v>2043</v>
      </c>
      <c r="B93" s="64" t="s">
        <v>34</v>
      </c>
      <c r="C93" s="3">
        <v>168706</v>
      </c>
      <c r="D93" s="3"/>
      <c r="E93" s="3">
        <v>121</v>
      </c>
      <c r="F93" s="20">
        <f>D62*E93</f>
        <v>20570</v>
      </c>
      <c r="G93" s="48"/>
      <c r="H93" s="61">
        <f>'July 2013'!E35</f>
        <v>0</v>
      </c>
      <c r="I93" s="20">
        <f>'Aug 2013'!E35</f>
        <v>0</v>
      </c>
      <c r="J93" s="20">
        <f>'Sept 2013'!E35</f>
        <v>170563</v>
      </c>
      <c r="K93" s="20">
        <f>'Oct 2013'!E35</f>
        <v>172436</v>
      </c>
      <c r="L93" s="20">
        <f>'Nov 2013'!E35</f>
        <v>174717</v>
      </c>
      <c r="M93" s="20">
        <f>'Dec 2013'!E35</f>
        <v>0</v>
      </c>
      <c r="N93" s="20">
        <f>'Jan 2014'!E35</f>
        <v>176495</v>
      </c>
      <c r="O93" s="20">
        <f>'Feb 2014'!E35</f>
        <v>0</v>
      </c>
      <c r="P93" s="20">
        <f>'March 2014'!E35</f>
        <v>178344</v>
      </c>
      <c r="Q93" s="20">
        <f>'Apr 2014'!E35</f>
        <v>0</v>
      </c>
      <c r="R93" s="20">
        <f>'May 2014'!E35</f>
        <v>0</v>
      </c>
      <c r="S93" s="20">
        <f>'June 2014'!E35</f>
        <v>0</v>
      </c>
    </row>
    <row r="94" spans="1:19" x14ac:dyDescent="0.25">
      <c r="A94" s="57">
        <v>2061</v>
      </c>
      <c r="B94" s="64" t="s">
        <v>35</v>
      </c>
      <c r="C94" s="3">
        <v>143363</v>
      </c>
      <c r="D94" s="3"/>
      <c r="E94" s="3">
        <v>98</v>
      </c>
      <c r="F94" s="20">
        <f>D62*E94</f>
        <v>16660</v>
      </c>
      <c r="G94" s="48"/>
      <c r="H94" s="61">
        <f>'July 2013'!E36</f>
        <v>0</v>
      </c>
      <c r="I94" s="20">
        <f>'Aug 2013'!E36</f>
        <v>143925</v>
      </c>
      <c r="J94" s="20">
        <f>'Sept 2013'!E36</f>
        <v>145353</v>
      </c>
      <c r="K94" s="20">
        <f>'Oct 2013'!E36</f>
        <v>0</v>
      </c>
      <c r="L94" s="20">
        <f>'Nov 2013'!E36</f>
        <v>146560</v>
      </c>
      <c r="M94" s="20">
        <f>'Dec 2013'!E36</f>
        <v>148605</v>
      </c>
      <c r="N94" s="20">
        <f>'Jan 2014'!E36</f>
        <v>0</v>
      </c>
      <c r="O94" s="20">
        <f>'Feb 2014'!E36</f>
        <v>150763</v>
      </c>
      <c r="P94" s="20">
        <f>'March 2014'!E36</f>
        <v>0</v>
      </c>
      <c r="Q94" s="20">
        <f>'Apr 2014'!E36</f>
        <v>0</v>
      </c>
      <c r="R94" s="20">
        <f>'May 2014'!E36</f>
        <v>0</v>
      </c>
      <c r="S94" s="20">
        <f>'June 2014'!E36</f>
        <v>0</v>
      </c>
    </row>
    <row r="95" spans="1:19" x14ac:dyDescent="0.25">
      <c r="A95" s="57">
        <v>2062</v>
      </c>
      <c r="B95" s="64" t="s">
        <v>36</v>
      </c>
      <c r="C95" s="3">
        <v>168174</v>
      </c>
      <c r="D95" s="3"/>
      <c r="E95" s="3">
        <v>136</v>
      </c>
      <c r="F95" s="20">
        <f>D62*E95</f>
        <v>23120</v>
      </c>
      <c r="G95" s="48"/>
      <c r="H95" s="61">
        <f>'July 2013'!E37</f>
        <v>0</v>
      </c>
      <c r="I95" s="20">
        <f>'Aug 2013'!E37</f>
        <v>169252</v>
      </c>
      <c r="J95" s="20">
        <f>'Sept 2013'!E37</f>
        <v>0</v>
      </c>
      <c r="K95" s="20">
        <f>'Oct 2013'!E37</f>
        <v>172400</v>
      </c>
      <c r="L95" s="20">
        <f>'Nov 2013'!E37</f>
        <v>174597</v>
      </c>
      <c r="M95" s="20">
        <f>'Dec 2013'!E37</f>
        <v>176056</v>
      </c>
      <c r="N95" s="20">
        <f>'Jan 2014'!E37</f>
        <v>0</v>
      </c>
      <c r="O95" s="20">
        <f>'Feb 2014'!E37</f>
        <v>178937</v>
      </c>
      <c r="P95" s="20">
        <f>'March 2014'!E37</f>
        <v>0</v>
      </c>
      <c r="Q95" s="20">
        <f>'Apr 2014'!E37</f>
        <v>0</v>
      </c>
      <c r="R95" s="20">
        <f>'May 2014'!E37</f>
        <v>0</v>
      </c>
      <c r="S95" s="20">
        <f>'June 2014'!E37</f>
        <v>0</v>
      </c>
    </row>
    <row r="96" spans="1:19" x14ac:dyDescent="0.25">
      <c r="A96" s="57">
        <v>2063</v>
      </c>
      <c r="B96" s="64" t="s">
        <v>37</v>
      </c>
      <c r="C96" s="3">
        <v>205870</v>
      </c>
      <c r="D96" s="3"/>
      <c r="E96" s="3">
        <v>182</v>
      </c>
      <c r="F96" s="20">
        <f>D62*E96</f>
        <v>30940</v>
      </c>
      <c r="G96" s="48"/>
      <c r="H96" s="61">
        <f>'July 2013'!E38</f>
        <v>0</v>
      </c>
      <c r="I96" s="20">
        <f>'Aug 2013'!E38</f>
        <v>206352</v>
      </c>
      <c r="J96" s="20">
        <f>'Sept 2013'!E38</f>
        <v>210386</v>
      </c>
      <c r="K96" s="20">
        <f>'Oct 2013'!E38</f>
        <v>214129</v>
      </c>
      <c r="L96" s="20">
        <f>'Nov 2013'!E38</f>
        <v>0</v>
      </c>
      <c r="M96" s="20">
        <f>'Dec 2013'!E38</f>
        <v>218121</v>
      </c>
      <c r="N96" s="20">
        <f>'Jan 2014'!E38</f>
        <v>219628</v>
      </c>
      <c r="O96" s="20">
        <f>'Feb 2014'!E38</f>
        <v>0</v>
      </c>
      <c r="P96" s="20">
        <f>'March 2014'!E38</f>
        <v>221431</v>
      </c>
      <c r="Q96" s="20">
        <f>'Apr 2014'!E38</f>
        <v>0</v>
      </c>
      <c r="R96" s="20">
        <f>'May 2014'!E38</f>
        <v>0</v>
      </c>
      <c r="S96" s="20">
        <f>'June 2014'!E38</f>
        <v>0</v>
      </c>
    </row>
    <row r="97" spans="1:19" x14ac:dyDescent="0.25">
      <c r="A97" s="57">
        <v>2090</v>
      </c>
      <c r="B97" s="64" t="s">
        <v>38</v>
      </c>
      <c r="C97" s="3">
        <v>128762</v>
      </c>
      <c r="D97" s="3"/>
      <c r="E97" s="3">
        <v>140</v>
      </c>
      <c r="F97" s="20">
        <f>D62*E97</f>
        <v>23800</v>
      </c>
      <c r="G97" s="48"/>
      <c r="H97" s="61">
        <f>'July 2013'!E39</f>
        <v>128763</v>
      </c>
      <c r="I97" s="20">
        <f>'Aug 2013'!E39</f>
        <v>129048</v>
      </c>
      <c r="J97" s="20">
        <f>'Sept 2013'!E39</f>
        <v>0</v>
      </c>
      <c r="K97" s="20">
        <f>'Oct 2013'!E39</f>
        <v>133273</v>
      </c>
      <c r="L97" s="20">
        <f>'Nov 2013'!E39</f>
        <v>135013</v>
      </c>
      <c r="M97" s="20">
        <f>'Dec 2013'!E39</f>
        <v>138217</v>
      </c>
      <c r="N97" s="20">
        <f>'Jan 2014'!E39</f>
        <v>140813</v>
      </c>
      <c r="O97" s="20">
        <f>'Feb 2014'!E39</f>
        <v>0</v>
      </c>
      <c r="P97" s="20">
        <f>'March 2014'!E39</f>
        <v>142919</v>
      </c>
      <c r="Q97" s="20">
        <f>'Apr 2014'!E39</f>
        <v>0</v>
      </c>
      <c r="R97" s="20">
        <f>'May 2014'!E39</f>
        <v>0</v>
      </c>
      <c r="S97" s="20">
        <f>'June 2014'!E39</f>
        <v>0</v>
      </c>
    </row>
    <row r="98" spans="1:19" x14ac:dyDescent="0.25">
      <c r="A98" s="57">
        <v>2091</v>
      </c>
      <c r="B98" s="64" t="s">
        <v>39</v>
      </c>
      <c r="C98" s="3">
        <v>93212</v>
      </c>
      <c r="D98" s="3"/>
      <c r="E98" s="3">
        <v>129</v>
      </c>
      <c r="F98" s="20">
        <f>D62*E98</f>
        <v>21930</v>
      </c>
      <c r="G98" s="48"/>
      <c r="H98" s="61">
        <f>'July 2013'!E40</f>
        <v>94928</v>
      </c>
      <c r="I98" s="20">
        <f>'Aug 2013'!E40</f>
        <v>95424</v>
      </c>
      <c r="J98" s="20">
        <f>'Sept 2013'!E40</f>
        <v>0</v>
      </c>
      <c r="K98" s="20">
        <f>'Oct 2013'!E40</f>
        <v>96813</v>
      </c>
      <c r="L98" s="20">
        <f>'Nov 2013'!E40</f>
        <v>98101</v>
      </c>
      <c r="M98" s="20">
        <f>'Dec 2013'!E40</f>
        <v>99823</v>
      </c>
      <c r="N98" s="20">
        <f>'Jan 2014'!E40</f>
        <v>100771</v>
      </c>
      <c r="O98" s="20">
        <f>'Feb 2014'!E40</f>
        <v>102553</v>
      </c>
      <c r="P98" s="20">
        <f>'March 2014'!E40</f>
        <v>0</v>
      </c>
      <c r="Q98" s="20">
        <f>'Apr 2014'!E40</f>
        <v>0</v>
      </c>
      <c r="R98" s="20">
        <f>'May 2014'!E40</f>
        <v>0</v>
      </c>
      <c r="S98" s="20">
        <f>'June 2014'!E40</f>
        <v>0</v>
      </c>
    </row>
    <row r="99" spans="1:19" x14ac:dyDescent="0.25">
      <c r="A99" s="57">
        <v>2092</v>
      </c>
      <c r="B99" s="64" t="s">
        <v>40</v>
      </c>
      <c r="C99" s="3">
        <v>92254</v>
      </c>
      <c r="D99" s="3"/>
      <c r="E99" s="3">
        <v>86</v>
      </c>
      <c r="F99" s="20">
        <f>D62*E99</f>
        <v>14620</v>
      </c>
      <c r="G99" s="48"/>
      <c r="H99" s="61">
        <f>'July 2013'!E41</f>
        <v>0</v>
      </c>
      <c r="I99" s="20">
        <f>'Aug 2013'!E41</f>
        <v>0</v>
      </c>
      <c r="J99" s="20">
        <f>'Sept 2013'!E41</f>
        <v>94631</v>
      </c>
      <c r="K99" s="20">
        <f>'Oct 2013'!E41</f>
        <v>96569</v>
      </c>
      <c r="L99" s="20">
        <f>'Nov 2013'!E41</f>
        <v>0</v>
      </c>
      <c r="M99" s="20">
        <f>'Dec 2013'!E41</f>
        <v>97830</v>
      </c>
      <c r="N99" s="20">
        <f>'Jan 2014'!E41</f>
        <v>98761</v>
      </c>
      <c r="O99" s="20">
        <f>'Feb 2014'!E41</f>
        <v>100181</v>
      </c>
      <c r="P99" s="20">
        <f>'March 2014'!E41</f>
        <v>102472</v>
      </c>
      <c r="Q99" s="20">
        <f>'Apr 2014'!E41</f>
        <v>0</v>
      </c>
      <c r="R99" s="20">
        <f>'May 2014'!E41</f>
        <v>0</v>
      </c>
      <c r="S99" s="20">
        <f>'June 2014'!E41</f>
        <v>0</v>
      </c>
    </row>
    <row r="100" spans="1:19" x14ac:dyDescent="0.25">
      <c r="A100" s="57">
        <v>2101</v>
      </c>
      <c r="B100" s="64" t="s">
        <v>41</v>
      </c>
      <c r="C100" s="3">
        <v>94846</v>
      </c>
      <c r="D100" s="3"/>
      <c r="E100" s="3">
        <v>135</v>
      </c>
      <c r="F100" s="20">
        <f>D62*E100</f>
        <v>22950</v>
      </c>
      <c r="G100" s="48"/>
      <c r="H100" s="61">
        <f>'July 2013'!E42</f>
        <v>0</v>
      </c>
      <c r="I100" s="20">
        <f>'Aug 2013'!E42</f>
        <v>0</v>
      </c>
      <c r="J100" s="20">
        <f>'Sept 2013'!E42</f>
        <v>95057</v>
      </c>
      <c r="K100" s="20">
        <f>'Oct 2013'!E42</f>
        <v>98669</v>
      </c>
      <c r="L100" s="20">
        <f>'Nov 2013'!E42</f>
        <v>0</v>
      </c>
      <c r="M100" s="20">
        <f>'Dec 2013'!E42</f>
        <v>0</v>
      </c>
      <c r="N100" s="20">
        <f>'Jan 2014'!E42</f>
        <v>105079</v>
      </c>
      <c r="O100" s="20">
        <f>'Feb 2014'!E42</f>
        <v>107346</v>
      </c>
      <c r="P100" s="20">
        <f>'March 2014'!E42</f>
        <v>0</v>
      </c>
      <c r="Q100" s="20">
        <f>'Apr 2014'!E42</f>
        <v>0</v>
      </c>
      <c r="R100" s="20">
        <f>'May 2014'!E42</f>
        <v>0</v>
      </c>
      <c r="S100" s="20">
        <f>'June 2014'!E42</f>
        <v>0</v>
      </c>
    </row>
    <row r="101" spans="1:19" x14ac:dyDescent="0.25">
      <c r="A101" s="57">
        <v>2102</v>
      </c>
      <c r="B101" s="64" t="s">
        <v>42</v>
      </c>
      <c r="C101" s="3">
        <v>86488</v>
      </c>
      <c r="D101" s="3"/>
      <c r="E101" s="3">
        <v>140</v>
      </c>
      <c r="F101" s="20">
        <f>D62*E101</f>
        <v>23800</v>
      </c>
      <c r="G101" s="48"/>
      <c r="H101" s="61">
        <f>'July 2013'!E43</f>
        <v>0</v>
      </c>
      <c r="I101" s="20">
        <f>'Aug 2013'!E43</f>
        <v>88011</v>
      </c>
      <c r="J101" s="20">
        <f>'Sept 2013'!E43</f>
        <v>0</v>
      </c>
      <c r="K101" s="20">
        <f>'Oct 2013'!E43</f>
        <v>0</v>
      </c>
      <c r="L101" s="20">
        <f>'Nov 2013'!E43</f>
        <v>91610</v>
      </c>
      <c r="M101" s="20">
        <f>'Dec 2013'!E43</f>
        <v>0</v>
      </c>
      <c r="N101" s="20">
        <f>'Jan 2014'!E43</f>
        <v>94786</v>
      </c>
      <c r="O101" s="20">
        <f>'Feb 2014'!E43</f>
        <v>95402</v>
      </c>
      <c r="P101" s="20">
        <f>'March 2014'!E43</f>
        <v>0</v>
      </c>
      <c r="Q101" s="20">
        <f>'Apr 2014'!E43</f>
        <v>0</v>
      </c>
      <c r="R101" s="20">
        <f>'May 2014'!E43</f>
        <v>0</v>
      </c>
      <c r="S101" s="20">
        <f>'June 2014'!E43</f>
        <v>0</v>
      </c>
    </row>
    <row r="102" spans="1:19" x14ac:dyDescent="0.25">
      <c r="A102" s="57">
        <v>2103</v>
      </c>
      <c r="B102" s="64" t="s">
        <v>43</v>
      </c>
      <c r="C102" s="3">
        <v>79997</v>
      </c>
      <c r="D102" s="3"/>
      <c r="E102" s="3">
        <v>116</v>
      </c>
      <c r="F102" s="20">
        <f>D62*E102</f>
        <v>19720</v>
      </c>
      <c r="G102" s="48"/>
      <c r="H102" s="61">
        <f>'July 2013'!E44</f>
        <v>79999</v>
      </c>
      <c r="I102" s="20">
        <f>'Aug 2013'!E44</f>
        <v>80443</v>
      </c>
      <c r="J102" s="20">
        <f>'Sept 2013'!E44</f>
        <v>80754</v>
      </c>
      <c r="K102" s="20">
        <f>'Oct 2013'!E44</f>
        <v>0</v>
      </c>
      <c r="L102" s="20">
        <f>'Nov 2013'!E44</f>
        <v>84353</v>
      </c>
      <c r="M102" s="20">
        <f>'Dec 2013'!E44</f>
        <v>0</v>
      </c>
      <c r="N102" s="20">
        <f>'Jan 2014'!E44</f>
        <v>86553</v>
      </c>
      <c r="O102" s="20">
        <f>'Feb 2014'!E44</f>
        <v>0</v>
      </c>
      <c r="P102" s="20">
        <f>'March 2014'!E44</f>
        <v>89914</v>
      </c>
      <c r="Q102" s="20">
        <f>'Apr 2014'!E44</f>
        <v>0</v>
      </c>
      <c r="R102" s="20">
        <f>'May 2014'!E44</f>
        <v>0</v>
      </c>
      <c r="S102" s="20">
        <f>'June 2014'!E44</f>
        <v>0</v>
      </c>
    </row>
    <row r="103" spans="1:19" x14ac:dyDescent="0.25">
      <c r="A103" s="57">
        <v>2111</v>
      </c>
      <c r="B103" s="64" t="s">
        <v>44</v>
      </c>
      <c r="C103" s="3">
        <v>51919</v>
      </c>
      <c r="D103" s="3"/>
      <c r="E103" s="3">
        <v>135</v>
      </c>
      <c r="F103" s="20">
        <f>D62*E103</f>
        <v>22950</v>
      </c>
      <c r="G103" s="48"/>
      <c r="H103" s="61">
        <f>'July 2013'!E45</f>
        <v>51919</v>
      </c>
      <c r="I103" s="20">
        <f>'Aug 2013'!E45</f>
        <v>52243</v>
      </c>
      <c r="J103" s="20">
        <f>'Sept 2013'!E45</f>
        <v>0</v>
      </c>
      <c r="K103" s="20">
        <f>'Oct 2013'!E45</f>
        <v>58554</v>
      </c>
      <c r="L103" s="20">
        <f>'Nov 2013'!E45</f>
        <v>0</v>
      </c>
      <c r="M103" s="20">
        <f>'Dec 2013'!E45</f>
        <v>61198</v>
      </c>
      <c r="N103" s="20">
        <f>'Jan 2014'!E45</f>
        <v>62452</v>
      </c>
      <c r="O103" s="20">
        <f>'Feb 2014'!E45</f>
        <v>0</v>
      </c>
      <c r="P103" s="20">
        <f>'March 2014'!E45</f>
        <v>66868</v>
      </c>
      <c r="Q103" s="20">
        <f>'Apr 2014'!E45</f>
        <v>0</v>
      </c>
      <c r="R103" s="20">
        <f>'May 2014'!E45</f>
        <v>0</v>
      </c>
      <c r="S103" s="20">
        <f>'June 2014'!E45</f>
        <v>0</v>
      </c>
    </row>
    <row r="104" spans="1:19" x14ac:dyDescent="0.25">
      <c r="A104" s="57">
        <v>2112</v>
      </c>
      <c r="B104" s="64" t="s">
        <v>45</v>
      </c>
      <c r="C104" s="3">
        <v>22919</v>
      </c>
      <c r="D104" s="3"/>
      <c r="E104" s="3">
        <v>156</v>
      </c>
      <c r="F104" s="20">
        <f>D62*E104</f>
        <v>26520</v>
      </c>
      <c r="G104" s="48"/>
      <c r="H104" s="61">
        <f>'July 2013'!E46</f>
        <v>54047</v>
      </c>
      <c r="I104" s="20">
        <f>'Aug 2013'!E46</f>
        <v>0</v>
      </c>
      <c r="J104" s="20">
        <f>'Sept 2013'!E46</f>
        <v>56977</v>
      </c>
      <c r="K104" s="20">
        <f>'Oct 2013'!E46</f>
        <v>59396</v>
      </c>
      <c r="L104" s="20">
        <f>'Nov 2013'!E46</f>
        <v>64205</v>
      </c>
      <c r="M104" s="20">
        <f>'Dec 2013'!E46</f>
        <v>67193</v>
      </c>
      <c r="N104" s="20">
        <f>'Jan 2014'!E46</f>
        <v>0</v>
      </c>
      <c r="O104" s="20">
        <f>'Feb 2014'!E46</f>
        <v>71231</v>
      </c>
      <c r="P104" s="20">
        <f>'March 2014'!E46</f>
        <v>74368</v>
      </c>
      <c r="Q104" s="20">
        <f>'Apr 2014'!E46</f>
        <v>0</v>
      </c>
      <c r="R104" s="20">
        <f>'May 2014'!E46</f>
        <v>0</v>
      </c>
      <c r="S104" s="20">
        <f>'June 2014'!E46</f>
        <v>0</v>
      </c>
    </row>
    <row r="105" spans="1:19" x14ac:dyDescent="0.25">
      <c r="A105" s="57">
        <v>2113</v>
      </c>
      <c r="B105" s="64" t="s">
        <v>46</v>
      </c>
      <c r="C105" s="3">
        <v>63508</v>
      </c>
      <c r="D105" s="3"/>
      <c r="E105" s="3">
        <v>182</v>
      </c>
      <c r="F105" s="20">
        <f>D62*E105</f>
        <v>30940</v>
      </c>
      <c r="G105" s="48"/>
      <c r="H105" s="61">
        <f>'July 2013'!E47</f>
        <v>63994</v>
      </c>
      <c r="I105" s="20">
        <f>'Aug 2013'!E47</f>
        <v>65157</v>
      </c>
      <c r="J105" s="20">
        <f>'Sept 2013'!E47</f>
        <v>67277</v>
      </c>
      <c r="K105" s="20">
        <f>'Oct 2013'!E47</f>
        <v>69474</v>
      </c>
      <c r="L105" s="20">
        <f>'Nov 2013'!E47</f>
        <v>72759</v>
      </c>
      <c r="M105" s="20">
        <f>'Dec 2013'!E47</f>
        <v>0</v>
      </c>
      <c r="N105" s="20">
        <f>'Jan 2014'!E47</f>
        <v>77489</v>
      </c>
      <c r="O105" s="20">
        <f>'Feb 2014'!E47</f>
        <v>80889</v>
      </c>
      <c r="P105" s="20">
        <f>'March 2014'!E47</f>
        <v>0</v>
      </c>
      <c r="Q105" s="20">
        <f>'Apr 2014'!E47</f>
        <v>0</v>
      </c>
      <c r="R105" s="20">
        <f>'May 2014'!E47</f>
        <v>0</v>
      </c>
      <c r="S105" s="20">
        <f>'June 2014'!E47</f>
        <v>0</v>
      </c>
    </row>
    <row r="106" spans="1:19" x14ac:dyDescent="0.25">
      <c r="A106" s="57">
        <v>1301</v>
      </c>
      <c r="B106" s="64" t="s">
        <v>47</v>
      </c>
      <c r="C106" s="3">
        <v>22723</v>
      </c>
      <c r="D106" s="3"/>
      <c r="E106" s="3">
        <v>108</v>
      </c>
      <c r="F106" s="20">
        <f>D62*E106</f>
        <v>18360</v>
      </c>
      <c r="G106" s="48"/>
      <c r="H106" s="61">
        <f>'July 2013'!E48</f>
        <v>23005</v>
      </c>
      <c r="I106" s="20">
        <f>'Aug 2013'!E48</f>
        <v>0</v>
      </c>
      <c r="J106" s="20">
        <f>'Sept 2013'!E48</f>
        <v>25458</v>
      </c>
      <c r="K106" s="20">
        <f>'Oct 2013'!E48</f>
        <v>28355</v>
      </c>
      <c r="L106" s="20">
        <f>'Nov 2013'!E48</f>
        <v>29001</v>
      </c>
      <c r="M106" s="20">
        <f>'Dec 2013'!E48</f>
        <v>29214</v>
      </c>
      <c r="N106" s="20">
        <f>'Jan 2014'!E48</f>
        <v>31089</v>
      </c>
      <c r="O106" s="20">
        <f>'Feb 2014'!E48</f>
        <v>0</v>
      </c>
      <c r="P106" s="20">
        <f>'March 2014'!E48</f>
        <v>32839</v>
      </c>
      <c r="Q106" s="20">
        <f>'Apr 2014'!E48</f>
        <v>0</v>
      </c>
      <c r="R106" s="20">
        <f>'May 2014'!E48</f>
        <v>0</v>
      </c>
      <c r="S106" s="20">
        <f>'June 2014'!E48</f>
        <v>0</v>
      </c>
    </row>
    <row r="107" spans="1:19" x14ac:dyDescent="0.25">
      <c r="A107" s="57">
        <v>1302</v>
      </c>
      <c r="B107" s="64" t="s">
        <v>48</v>
      </c>
      <c r="C107" s="3">
        <v>21265</v>
      </c>
      <c r="D107" s="3"/>
      <c r="E107" s="3">
        <v>132</v>
      </c>
      <c r="F107" s="20">
        <f>D62*E107</f>
        <v>22440</v>
      </c>
      <c r="G107" s="48"/>
      <c r="H107" s="61">
        <f>'July 2013'!E49</f>
        <v>21634</v>
      </c>
      <c r="I107" s="20">
        <f>'Aug 2013'!E49</f>
        <v>22878</v>
      </c>
      <c r="J107" s="20">
        <f>'Sept 2013'!E49</f>
        <v>0</v>
      </c>
      <c r="K107" s="20">
        <f>'Oct 2013'!E49</f>
        <v>28971</v>
      </c>
      <c r="L107" s="20">
        <f>'Nov 2013'!E49</f>
        <v>0</v>
      </c>
      <c r="M107" s="20">
        <f>'Dec 2013'!E49</f>
        <v>0</v>
      </c>
      <c r="N107" s="20">
        <f>'Jan 2014'!E49</f>
        <v>30228</v>
      </c>
      <c r="O107" s="20">
        <f>'Feb 2014'!E49</f>
        <v>0</v>
      </c>
      <c r="P107" s="20">
        <f>'March 2014'!E49</f>
        <v>35785</v>
      </c>
      <c r="Q107" s="20">
        <f>'Apr 2014'!E49</f>
        <v>0</v>
      </c>
      <c r="R107" s="20">
        <f>'May 2014'!E49</f>
        <v>0</v>
      </c>
      <c r="S107" s="20">
        <f>'June 2014'!E49</f>
        <v>0</v>
      </c>
    </row>
    <row r="108" spans="1:19" x14ac:dyDescent="0.25">
      <c r="A108" s="57">
        <v>1401</v>
      </c>
      <c r="B108" s="64" t="s">
        <v>49</v>
      </c>
      <c r="C108" s="3">
        <v>7563</v>
      </c>
      <c r="D108" s="3"/>
      <c r="E108" s="3">
        <v>162</v>
      </c>
      <c r="F108" s="20">
        <f>D62*E108</f>
        <v>27540</v>
      </c>
      <c r="G108" s="48"/>
      <c r="H108" s="61">
        <f>'July 2013'!E50</f>
        <v>0</v>
      </c>
      <c r="I108" s="20">
        <f>'Aug 2013'!E50</f>
        <v>0</v>
      </c>
      <c r="J108" s="20">
        <f>'Sept 2013'!E50</f>
        <v>11513</v>
      </c>
      <c r="K108" s="20">
        <f>'Oct 2013'!E50</f>
        <v>16371</v>
      </c>
      <c r="L108" s="20">
        <f>'Nov 2013'!E50</f>
        <v>17582</v>
      </c>
      <c r="M108" s="20">
        <f>'Dec 2013'!E50</f>
        <v>20473</v>
      </c>
      <c r="N108" s="20">
        <f>'Jan 2014'!E50</f>
        <v>0</v>
      </c>
      <c r="O108" s="20">
        <f>'Feb 2014'!E50</f>
        <v>24117</v>
      </c>
      <c r="P108" s="20">
        <f>'March 2014'!E50</f>
        <v>0</v>
      </c>
      <c r="Q108" s="20">
        <f>'Apr 2014'!E50</f>
        <v>0</v>
      </c>
      <c r="R108" s="20">
        <f>'May 2014'!E50</f>
        <v>0</v>
      </c>
      <c r="S108" s="20">
        <f>'June 2014'!E50</f>
        <v>0</v>
      </c>
    </row>
    <row r="109" spans="1:19" x14ac:dyDescent="0.25">
      <c r="A109" s="57">
        <v>1402</v>
      </c>
      <c r="B109" s="64" t="s">
        <v>50</v>
      </c>
      <c r="C109" s="3">
        <v>4212</v>
      </c>
      <c r="D109" s="3"/>
      <c r="E109" s="3">
        <v>141</v>
      </c>
      <c r="F109" s="20">
        <f>D62*E109</f>
        <v>23970</v>
      </c>
      <c r="G109" s="48"/>
      <c r="H109" s="61">
        <f>'July 2013'!E51</f>
        <v>0</v>
      </c>
      <c r="I109" s="20">
        <f>'Aug 2013'!E51</f>
        <v>0</v>
      </c>
      <c r="J109" s="20">
        <f>'Sept 2013'!E51</f>
        <v>6168</v>
      </c>
      <c r="K109" s="20">
        <f>'Oct 2013'!E51</f>
        <v>10899</v>
      </c>
      <c r="L109" s="20">
        <f>'Nov 2013'!E51</f>
        <v>0</v>
      </c>
      <c r="M109" s="20">
        <f>'Dec 2013'!E51</f>
        <v>14038</v>
      </c>
      <c r="N109" s="20">
        <f>'Jan 2014'!E51</f>
        <v>15158</v>
      </c>
      <c r="O109" s="20">
        <f>'Feb 2014'!E51</f>
        <v>17624</v>
      </c>
      <c r="P109" s="20">
        <f>'March 2014'!E51</f>
        <v>20360</v>
      </c>
      <c r="Q109" s="20">
        <f>'Apr 2014'!E51</f>
        <v>0</v>
      </c>
      <c r="R109" s="20">
        <f>'May 2014'!E51</f>
        <v>0</v>
      </c>
      <c r="S109" s="20">
        <f>'June 2014'!E51</f>
        <v>0</v>
      </c>
    </row>
    <row r="110" spans="1:19" x14ac:dyDescent="0.25">
      <c r="A110" s="57">
        <v>1403</v>
      </c>
      <c r="B110" s="64" t="s">
        <v>51</v>
      </c>
      <c r="C110" s="3">
        <v>6533</v>
      </c>
      <c r="D110" s="3"/>
      <c r="E110" s="3">
        <v>154</v>
      </c>
      <c r="F110" s="20">
        <f>D62*E110</f>
        <v>26180</v>
      </c>
      <c r="G110" s="48"/>
      <c r="H110" s="61">
        <f>'July 2013'!E52</f>
        <v>0</v>
      </c>
      <c r="I110" s="20">
        <f>'Aug 2013'!E52</f>
        <v>6923</v>
      </c>
      <c r="J110" s="20">
        <f>'Sept 2013'!E52</f>
        <v>0</v>
      </c>
      <c r="K110" s="20">
        <f>'Oct 2013'!E52</f>
        <v>12095</v>
      </c>
      <c r="L110" s="20">
        <f>'Nov 2013'!E52</f>
        <v>0</v>
      </c>
      <c r="M110" s="20">
        <f>'Dec 2013'!E52</f>
        <v>15142</v>
      </c>
      <c r="N110" s="20">
        <f>'Jan 2014'!E52</f>
        <v>16355</v>
      </c>
      <c r="O110" s="20">
        <f>'Feb 2014'!E52</f>
        <v>18551</v>
      </c>
      <c r="P110" s="20">
        <f>'March 2014'!E52</f>
        <v>0</v>
      </c>
      <c r="Q110" s="20">
        <f>'Apr 2014'!E52</f>
        <v>0</v>
      </c>
      <c r="R110" s="20">
        <f>'May 2014'!E52</f>
        <v>0</v>
      </c>
      <c r="S110" s="20">
        <f>'June 2014'!E52</f>
        <v>0</v>
      </c>
    </row>
    <row r="111" spans="1:19" x14ac:dyDescent="0.25">
      <c r="A111" s="57">
        <v>1404</v>
      </c>
      <c r="B111" s="64" t="s">
        <v>52</v>
      </c>
      <c r="C111" s="3">
        <v>5488</v>
      </c>
      <c r="D111" s="3"/>
      <c r="E111" s="3">
        <v>127</v>
      </c>
      <c r="F111" s="20">
        <f>D62*E111</f>
        <v>21590</v>
      </c>
      <c r="G111" s="48"/>
      <c r="H111" s="61">
        <f>'July 2013'!E53</f>
        <v>0</v>
      </c>
      <c r="I111" s="20">
        <f>'Aug 2013'!E53</f>
        <v>0</v>
      </c>
      <c r="J111" s="20">
        <f>'Sept 2013'!E53</f>
        <v>6861</v>
      </c>
      <c r="K111" s="20">
        <f>'Oct 2013'!E53</f>
        <v>9293</v>
      </c>
      <c r="L111" s="20">
        <f>'Nov 2013'!E53</f>
        <v>11876</v>
      </c>
      <c r="M111" s="20">
        <f>'Dec 2013'!E53</f>
        <v>0</v>
      </c>
      <c r="N111" s="20">
        <f>'Jan 2014'!E53</f>
        <v>13846</v>
      </c>
      <c r="O111" s="20">
        <f>'Feb 2014'!E53</f>
        <v>15664</v>
      </c>
      <c r="P111" s="20">
        <f>'March 2014'!E53</f>
        <v>17794</v>
      </c>
      <c r="Q111" s="20">
        <f>'Apr 2014'!E53</f>
        <v>0</v>
      </c>
      <c r="R111" s="20">
        <f>'May 2014'!E53</f>
        <v>0</v>
      </c>
      <c r="S111" s="20">
        <f>'June 2014'!E53</f>
        <v>0</v>
      </c>
    </row>
    <row r="112" spans="1:19" x14ac:dyDescent="0.25">
      <c r="A112" s="57">
        <v>1405</v>
      </c>
      <c r="B112" s="64" t="s">
        <v>53</v>
      </c>
      <c r="C112" s="3">
        <v>6459</v>
      </c>
      <c r="D112" s="3"/>
      <c r="E112" s="3">
        <v>119</v>
      </c>
      <c r="F112" s="20">
        <f>D62*E112</f>
        <v>20230</v>
      </c>
      <c r="G112" s="48"/>
      <c r="H112" s="61">
        <f>'July 2013'!E54</f>
        <v>0</v>
      </c>
      <c r="I112" s="20">
        <f>'Aug 2013'!E54</f>
        <v>8412</v>
      </c>
      <c r="J112" s="20">
        <f>'Sept 2013'!E54</f>
        <v>0</v>
      </c>
      <c r="K112" s="20">
        <f>'Oct 2013'!E54</f>
        <v>13753</v>
      </c>
      <c r="L112" s="20">
        <f>'Nov 2013'!E54</f>
        <v>0</v>
      </c>
      <c r="M112" s="20">
        <f>'Dec 2013'!E54</f>
        <v>0</v>
      </c>
      <c r="N112" s="20">
        <f>'Jan 2014'!E54</f>
        <v>19651</v>
      </c>
      <c r="O112" s="20">
        <f>'Feb 2014'!E54</f>
        <v>22221</v>
      </c>
      <c r="P112" s="20">
        <f>'March 2014'!E54</f>
        <v>25215</v>
      </c>
      <c r="Q112" s="20">
        <f>'Apr 2014'!E54</f>
        <v>0</v>
      </c>
      <c r="R112" s="20">
        <f>'May 2014'!E54</f>
        <v>0</v>
      </c>
      <c r="S112" s="20">
        <f>'June 2014'!E54</f>
        <v>0</v>
      </c>
    </row>
  </sheetData>
  <mergeCells count="5">
    <mergeCell ref="A8:A9"/>
    <mergeCell ref="A64:A65"/>
    <mergeCell ref="G63:G65"/>
    <mergeCell ref="E63:E65"/>
    <mergeCell ref="F63:F65"/>
  </mergeCells>
  <pageMargins left="0.7" right="0.7" top="0.75" bottom="0.75" header="0.3" footer="0.3"/>
  <pageSetup scale="3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workbookViewId="0">
      <selection activeCell="A3" sqref="A3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78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5782</v>
      </c>
      <c r="G4" s="13">
        <f t="shared" si="0"/>
        <v>182</v>
      </c>
      <c r="H4" s="14">
        <f t="shared" si="0"/>
        <v>5096</v>
      </c>
      <c r="I4" s="12">
        <f>I58</f>
        <v>10878</v>
      </c>
      <c r="J4" s="15">
        <f t="shared" si="0"/>
        <v>0</v>
      </c>
      <c r="K4" s="15">
        <f t="shared" si="0"/>
        <v>93337.59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150918</v>
      </c>
      <c r="F8" s="28">
        <v>15</v>
      </c>
      <c r="G8" s="29">
        <v>4</v>
      </c>
      <c r="H8" s="30">
        <f>G8*H6</f>
        <v>112</v>
      </c>
      <c r="I8" s="30">
        <f>SUM(F8,H8)</f>
        <v>127</v>
      </c>
      <c r="J8" s="4"/>
      <c r="K8" s="30">
        <f>SUM('July 2013'!I8,'Aug 2013'!I8,'Sept 2013'!I8,'Oct 2013'!I8,'Nov 2013'!I8,'Dec 2013'!I8, 'Jan 2014'!I8,'Feb 2014'!I8,'March 2014'!I8)</f>
        <v>1715.47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2014'!I9,'Feb 2014'!I9,'March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2014'!I10,'March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>
        <v>15630</v>
      </c>
      <c r="F11" s="21">
        <v>69</v>
      </c>
      <c r="G11" s="19">
        <v>4</v>
      </c>
      <c r="H11" s="22">
        <f>G11*H6</f>
        <v>112</v>
      </c>
      <c r="I11" s="30">
        <f t="shared" si="1"/>
        <v>181</v>
      </c>
      <c r="J11" s="3"/>
      <c r="K11" s="30">
        <f>SUM('July 2013'!I11,'Aug 2013'!I11,'Sept 2013'!I11,'Oct 2013'!I11,'Nov 2013'!I11,'Dec 2013'!I11, 'Jan 2014'!I11,'Feb 2014'!I11,'March 2014'!I11)</f>
        <v>888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2014'!I12,'March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2014'!I13,'March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29579</v>
      </c>
      <c r="F14" s="21">
        <v>17</v>
      </c>
      <c r="G14" s="19">
        <v>4</v>
      </c>
      <c r="H14" s="22">
        <f>G14*H6</f>
        <v>112</v>
      </c>
      <c r="I14" s="30">
        <f t="shared" si="1"/>
        <v>129</v>
      </c>
      <c r="J14" s="3"/>
      <c r="K14" s="30">
        <f>SUM('July 2013'!I14,'Aug 2013'!I14,'Sept 2013'!I14,'Oct 2013'!I14,'Nov 2013'!I14,'Dec 2013'!I14, 'Jan 2014'!I14,'Feb 2014'!I14,'March 2014'!I14)</f>
        <v>1984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2014'!I15,'March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9620</v>
      </c>
      <c r="F16" s="21">
        <v>39</v>
      </c>
      <c r="G16" s="19">
        <v>8</v>
      </c>
      <c r="H16" s="22">
        <f>G16*H6</f>
        <v>224</v>
      </c>
      <c r="I16" s="30">
        <f t="shared" si="1"/>
        <v>263</v>
      </c>
      <c r="J16" s="3"/>
      <c r="K16" s="30">
        <f>SUM('July 2013'!I16,'Aug 2013'!I16,'Sept 2013'!I16,'Oct 2013'!I16,'Nov 2013'!I16,'Dec 2013'!I16, 'Jan 2014'!I16,'Feb 2014'!I16,'March 2014'!I16)</f>
        <v>2392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8643</v>
      </c>
      <c r="F17" s="21">
        <v>68</v>
      </c>
      <c r="G17" s="19">
        <v>8</v>
      </c>
      <c r="H17" s="22">
        <f>G17*H6</f>
        <v>224</v>
      </c>
      <c r="I17" s="30">
        <f t="shared" si="1"/>
        <v>292</v>
      </c>
      <c r="J17" s="3"/>
      <c r="K17" s="30">
        <f>SUM('July 2013'!I17,'Aug 2013'!I17,'Sept 2013'!I17,'Oct 2013'!I17,'Nov 2013'!I17,'Dec 2013'!I17, 'Jan 2014'!I17,'Feb 2014'!I17,'March 2014'!I17)</f>
        <v>2039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26264</v>
      </c>
      <c r="F18" s="21">
        <v>696</v>
      </c>
      <c r="G18" s="19">
        <v>4</v>
      </c>
      <c r="H18" s="22">
        <f>G18*H6</f>
        <v>112</v>
      </c>
      <c r="I18" s="30">
        <f t="shared" si="1"/>
        <v>808</v>
      </c>
      <c r="J18" s="3"/>
      <c r="K18" s="30">
        <f>SUM('July 2013'!I18,'Aug 2013'!I18,'Sept 2013'!I18,'Oct 2013'!I18,'Nov 2013'!I18,'Dec 2013'!I18, 'Jan 2014'!I18,'Feb 2014'!I18,'March 2014'!I18)</f>
        <v>1995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2014'!I19,'March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2013'!I20, 'Jan 2014'!I20,'Feb 2014'!I20,'March 2014'!I20)</f>
        <v>3607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190822</v>
      </c>
      <c r="F21" s="21">
        <v>120</v>
      </c>
      <c r="G21" s="19">
        <v>8</v>
      </c>
      <c r="H21" s="22">
        <f>G21*H6</f>
        <v>224</v>
      </c>
      <c r="I21" s="30">
        <f t="shared" si="1"/>
        <v>344</v>
      </c>
      <c r="J21" s="3"/>
      <c r="K21" s="30">
        <f>SUM('July 2013'!I21,'Aug 2013'!I21,'Sept 2013'!I21,'Oct 2013'!I21,'Nov 2013'!I21,'Dec 2013'!I21, 'Jan 2014'!I21,'Feb 2014'!I21,'March 2014'!I21)</f>
        <v>4746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2014'!I22,'March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299287</v>
      </c>
      <c r="F23" s="21">
        <v>29</v>
      </c>
      <c r="G23" s="19">
        <v>4</v>
      </c>
      <c r="H23" s="22">
        <f>G23*H6</f>
        <v>112</v>
      </c>
      <c r="I23" s="30">
        <f t="shared" si="1"/>
        <v>141</v>
      </c>
      <c r="J23" s="3"/>
      <c r="K23" s="30">
        <f>SUM('July 2013'!I23,'Aug 2013'!I23,'Sept 2013'!I23,'Oct 2013'!I23,'Nov 2013'!I23,'Dec 2013'!I23, 'Jan 2014'!I23,'Feb 2014'!I23,'March 2014'!I23)</f>
        <v>838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2014'!I24,'March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2014'!I25,'March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256603</v>
      </c>
      <c r="F26" s="21">
        <v>447</v>
      </c>
      <c r="G26" s="19">
        <v>4</v>
      </c>
      <c r="H26" s="22">
        <f>G26*H6</f>
        <v>112</v>
      </c>
      <c r="I26" s="30">
        <f t="shared" si="1"/>
        <v>559</v>
      </c>
      <c r="J26" s="3"/>
      <c r="K26" s="30">
        <f>SUM('July 2013'!I26,'Aug 2013'!I26,'Sept 2013'!I26,'Oct 2013'!I26,'Nov 2013'!I26,'Dec 2013'!I26, 'Jan 2014'!I26,'Feb 2014'!I26,'March 2014'!I26)</f>
        <v>4902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228175</v>
      </c>
      <c r="F27" s="21">
        <v>719</v>
      </c>
      <c r="G27" s="19">
        <v>12</v>
      </c>
      <c r="H27" s="22">
        <f>G27*H6</f>
        <v>336</v>
      </c>
      <c r="I27" s="30">
        <f t="shared" si="1"/>
        <v>1055</v>
      </c>
      <c r="J27" s="3"/>
      <c r="K27" s="30">
        <f>SUM('July 2013'!I27,'Aug 2013'!I27,'Sept 2013'!I27,'Oct 2013'!I27,'Nov 2013'!I27,'Dec 2013'!I27, 'Jan 2014'!I27,'Feb 2014'!I27,'March 2014'!I27)</f>
        <v>2942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2013'!I28,'Nov 2013'!I28,'Dec 2013'!I28, 'Jan 2014'!I28,'Feb 2014'!I28,'March 2014'!I28)</f>
        <v>3601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188146</v>
      </c>
      <c r="F29" s="21">
        <v>141</v>
      </c>
      <c r="G29" s="19">
        <v>6</v>
      </c>
      <c r="H29" s="22">
        <f>G29*H6</f>
        <v>168</v>
      </c>
      <c r="I29" s="30">
        <f t="shared" si="1"/>
        <v>309</v>
      </c>
      <c r="J29" s="3"/>
      <c r="K29" s="30">
        <f>SUM('July 2013'!I29,'Aug 2013'!I29,'Sept 2013'!I29,'Oct 2013'!I29,'Nov 2013'!I29,'Dec 2013'!I29, 'Jan 2014'!I29,'Feb 2014'!I29,'March 2014'!I29)</f>
        <v>1711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>
        <v>27220</v>
      </c>
      <c r="F30" s="21">
        <v>34</v>
      </c>
      <c r="G30" s="19">
        <v>4</v>
      </c>
      <c r="H30" s="22">
        <f>G30*H6</f>
        <v>112</v>
      </c>
      <c r="I30" s="30">
        <f t="shared" si="1"/>
        <v>146</v>
      </c>
      <c r="J30" s="3"/>
      <c r="K30" s="30">
        <f>SUM('July 2013'!I30,'Aug 2013'!I30,'Sept 2013'!I30,'Oct 2013'!I30,'Nov 2013'!I30,'Dec 2013'!I30, 'Jan 2014'!I30,'Feb 2014'!I30,'March 2014'!I30)</f>
        <v>1779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255586</v>
      </c>
      <c r="F31" s="21">
        <v>29</v>
      </c>
      <c r="G31" s="19">
        <v>4</v>
      </c>
      <c r="H31" s="22">
        <f>G31*H6</f>
        <v>112</v>
      </c>
      <c r="I31" s="30">
        <f t="shared" si="1"/>
        <v>141</v>
      </c>
      <c r="J31" s="3"/>
      <c r="K31" s="30">
        <f>SUM('July 2013'!I31,'Aug 2013'!I31,'Sept 2013'!I31,'Oct 2013'!I31,'Nov 2013'!I31,'Dec 2013'!I31, 'Jan 2014'!I31,'Feb 2014'!I31,'March 2014'!I31)</f>
        <v>1938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242248</v>
      </c>
      <c r="F32" s="21">
        <v>27</v>
      </c>
      <c r="G32" s="19">
        <v>4</v>
      </c>
      <c r="H32" s="22">
        <f>G32*H6</f>
        <v>112</v>
      </c>
      <c r="I32" s="30">
        <f t="shared" si="1"/>
        <v>139</v>
      </c>
      <c r="J32" s="3"/>
      <c r="K32" s="30">
        <f>SUM('July 2013'!I32,'Aug 2013'!I32,'Sept 2013'!I32,'Oct 2013'!I32,'Nov 2013'!I32,'Dec 2013'!I32, 'Jan 2014'!I32,'Feb 2014'!I32,'March 2014'!I32)</f>
        <v>1975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176439</v>
      </c>
      <c r="F33" s="21">
        <v>852</v>
      </c>
      <c r="G33" s="19">
        <v>6</v>
      </c>
      <c r="H33" s="22">
        <f>G33*H6</f>
        <v>168</v>
      </c>
      <c r="I33" s="30">
        <f t="shared" si="1"/>
        <v>1020</v>
      </c>
      <c r="J33" s="3"/>
      <c r="K33" s="30">
        <f>SUM('July 2013'!I33,'Aug 2013'!I33,'Sept 2013'!I33,'Oct 2013'!I33,'Nov 2013'!I33,'Dec 2013'!I33, 'Jan 2014'!I33,'Feb 2014'!I33,'March 2014'!I33)</f>
        <v>2483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202158</v>
      </c>
      <c r="F34" s="21">
        <v>58</v>
      </c>
      <c r="G34" s="19">
        <v>4</v>
      </c>
      <c r="H34" s="22">
        <f>G34*H6</f>
        <v>112</v>
      </c>
      <c r="I34" s="30">
        <f t="shared" si="1"/>
        <v>170</v>
      </c>
      <c r="J34" s="3"/>
      <c r="K34" s="30">
        <f>SUM('July 2013'!I34,'Aug 2013'!I34,'Sept 2013'!I34,'Oct 2013'!I34,'Nov 2013'!I34,'Dec 2013'!I34, 'Jan 2014'!I34,'Feb 2014'!I34,'March 2014'!I34)</f>
        <v>2421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178344</v>
      </c>
      <c r="F35" s="21">
        <v>435</v>
      </c>
      <c r="G35" s="19">
        <v>6</v>
      </c>
      <c r="H35" s="22">
        <f>G35*H6</f>
        <v>168</v>
      </c>
      <c r="I35" s="30">
        <f t="shared" si="1"/>
        <v>603</v>
      </c>
      <c r="J35" s="3"/>
      <c r="K35" s="30">
        <f>SUM('July 2013'!I35,'Aug 2013'!I35,'Sept 2013'!I35,'Oct 2013'!I35,'Nov 2013'!I35,'Dec 2013'!I35, 'Jan 2014'!I35,'Feb 2014'!I35,'March 2014'!I35)</f>
        <v>2263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2013'!I36,'Nov 2013'!I36,'Dec 2013'!I36, 'Jan 2014'!I36,'Feb 2014'!I36,'March 2014'!I36)</f>
        <v>3133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2013'!I37,'Oct 2013'!I37,'Nov 2013'!I37,'Dec 2013'!I37, 'Jan 2014'!I37,'Feb 2014'!I37,'March 2014'!I37)</f>
        <v>1332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221431</v>
      </c>
      <c r="F38" s="21">
        <v>32</v>
      </c>
      <c r="G38" s="19">
        <v>4</v>
      </c>
      <c r="H38" s="22">
        <f>G38*H6</f>
        <v>112</v>
      </c>
      <c r="I38" s="30">
        <f t="shared" si="1"/>
        <v>144</v>
      </c>
      <c r="J38" s="3"/>
      <c r="K38" s="30">
        <f>SUM('July 2013'!I38,'Aug 2013'!I38,'Sept 2013'!I38,'Oct 2013'!I38,'Nov 2013'!I38,'Dec 2013'!I38, 'Jan 2014'!I38,'Feb 2014'!I38,'March 2014'!I38)</f>
        <v>2198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142919</v>
      </c>
      <c r="F39" s="21">
        <v>291</v>
      </c>
      <c r="G39" s="19">
        <v>8</v>
      </c>
      <c r="H39" s="22">
        <f>G39*H6</f>
        <v>224</v>
      </c>
      <c r="I39" s="30">
        <f t="shared" si="1"/>
        <v>515</v>
      </c>
      <c r="J39" s="3"/>
      <c r="K39" s="30">
        <f>SUM('July 2013'!I39,'Aug 2013'!I39,'Sept 2013'!I39,'Oct 2013'!I39,'Nov 2013'!I39,'Dec 2013'!I39, 'Jan 2014'!I39,'Feb 2014'!I39,'March 2014'!I39)</f>
        <v>2521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0">
        <f t="shared" si="1"/>
        <v>0</v>
      </c>
      <c r="J40" s="3"/>
      <c r="K40" s="30">
        <f>SUM('July 2013'!I40,'Aug 2013'!I40,'Sept 2013'!I40,'Oct 2013'!I40,'Nov 2013'!I40,'Dec 2013'!I40, 'Jan 2014'!I40,'Feb 2014'!I40,'March 2014'!I40)</f>
        <v>1776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102472</v>
      </c>
      <c r="F41" s="21">
        <v>149</v>
      </c>
      <c r="G41" s="19">
        <v>6</v>
      </c>
      <c r="H41" s="22">
        <f>G41*H6</f>
        <v>168</v>
      </c>
      <c r="I41" s="30">
        <f t="shared" si="1"/>
        <v>317</v>
      </c>
      <c r="J41" s="3"/>
      <c r="K41" s="30">
        <f>SUM('July 2013'!I41,'Aug 2013'!I41,'Sept 2013'!I41,'Oct 2013'!I41,'Nov 2013'!I41,'Dec 2013'!I41, 'Jan 2014'!I41,'Feb 2014'!I41,'March 2014'!I41)</f>
        <v>2214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2013'!I42,'Dec 2013'!I42, 'Jan 2014'!I42,'Feb 2014'!I42,'March 2014'!I42)</f>
        <v>2004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2013'!I43,'Nov 2013'!I43,'Dec 2013'!I43, 'Jan 2014'!I43,'Feb 2014'!I43,'March 2014'!I43)</f>
        <v>2959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89914</v>
      </c>
      <c r="F44" s="21">
        <v>203</v>
      </c>
      <c r="G44" s="19">
        <v>12</v>
      </c>
      <c r="H44" s="22">
        <f>G44*H6</f>
        <v>336</v>
      </c>
      <c r="I44" s="30">
        <f t="shared" si="1"/>
        <v>539</v>
      </c>
      <c r="J44" s="3"/>
      <c r="K44" s="30">
        <f>SUM('July 2013'!I44,'Aug 2013'!I44,'Sept 2013'!I44,'Oct 2013'!I44,'Nov 2013'!I44,'Dec 2013'!I44, 'Jan 2014'!I44,'Feb 2014'!I44,'March 2014'!I44)</f>
        <v>4385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66868</v>
      </c>
      <c r="F45" s="21">
        <v>208</v>
      </c>
      <c r="G45" s="19">
        <v>10</v>
      </c>
      <c r="H45" s="22">
        <f>G45*H6</f>
        <v>280</v>
      </c>
      <c r="I45" s="30">
        <f t="shared" si="1"/>
        <v>488</v>
      </c>
      <c r="J45" s="3"/>
      <c r="K45" s="30">
        <f>SUM('July 2013'!I45,'Aug 2013'!I45,'Sept 2013'!I45,'Oct 2013'!I45,'Nov 2013'!I45,'Dec 2013'!I45, 'Jan 2014'!I45,'Feb 2014'!I45,'March 2014'!I45)</f>
        <v>2169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74368</v>
      </c>
      <c r="F46" s="21">
        <v>197</v>
      </c>
      <c r="G46" s="19">
        <v>10</v>
      </c>
      <c r="H46" s="22">
        <f>G46*H6</f>
        <v>280</v>
      </c>
      <c r="I46" s="30">
        <f t="shared" si="1"/>
        <v>477</v>
      </c>
      <c r="J46" s="3"/>
      <c r="K46" s="30">
        <f>SUM('July 2013'!I46,'Aug 2013'!I46,'Sept 2013'!I46,'Oct 2013'!I46,'Nov 2013'!I46,'Dec 2013'!I46, 'Jan 2014'!I46,'Feb 2014'!I46,'March 2014'!I46)</f>
        <v>2728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0">
        <f t="shared" si="1"/>
        <v>0</v>
      </c>
      <c r="J47" s="3"/>
      <c r="K47" s="30">
        <f>SUM('July 2013'!I47,'Aug 2013'!I47,'Sept 2013'!I47,'Oct 2013'!I47,'Nov 2013'!I47,'Dec 2013'!I47, 'Jan 2014'!I47,'Feb 2014'!I47,'March 2014'!I47)</f>
        <v>2972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32839</v>
      </c>
      <c r="F48" s="21">
        <v>17</v>
      </c>
      <c r="G48" s="19">
        <v>4</v>
      </c>
      <c r="H48" s="22">
        <f>G48*H6</f>
        <v>112</v>
      </c>
      <c r="I48" s="30">
        <f t="shared" si="1"/>
        <v>129</v>
      </c>
      <c r="J48" s="3"/>
      <c r="K48" s="30">
        <f>SUM('July 2013'!I48,'Aug 2013'!I48,'Sept 2013'!I48,'Oct 2013'!I48,'Nov 2013'!I48,'Dec 2013'!I48, 'Jan 2014'!I48,'Feb 2014'!I48,'March 2014'!I48)</f>
        <v>2396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35785</v>
      </c>
      <c r="F49" s="21">
        <v>366</v>
      </c>
      <c r="G49" s="19">
        <v>12</v>
      </c>
      <c r="H49" s="22">
        <f>G49*H6</f>
        <v>336</v>
      </c>
      <c r="I49" s="30">
        <f t="shared" si="1"/>
        <v>702</v>
      </c>
      <c r="J49" s="3"/>
      <c r="K49" s="30">
        <f>SUM('July 2013'!I49,'Aug 2013'!I49,'Sept 2013'!I49,'Oct 2013'!I49,'Nov 2013'!I49,'Dec 2013'!I49, 'Jan 2014'!I49,'Feb 2014'!I49,'March 2014'!I49)</f>
        <v>2690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2013'!I50,'Sept 2013'!I50,'Oct 2013'!I50,'Nov 2013'!I50,'Dec 2013'!I50, 'Jan 2014'!I50,'Feb 2014'!I50,'March 2014'!I50)</f>
        <v>1604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20360</v>
      </c>
      <c r="F51" s="21">
        <v>170</v>
      </c>
      <c r="G51" s="19">
        <v>10</v>
      </c>
      <c r="H51" s="22">
        <f>G51*H6</f>
        <v>280</v>
      </c>
      <c r="I51" s="30">
        <f t="shared" si="1"/>
        <v>450</v>
      </c>
      <c r="J51" s="3"/>
      <c r="K51" s="30">
        <f>SUM('July 2013'!I51,'Aug 2013'!I51,'Sept 2013'!I51,'Oct 2013'!I51,'Nov 2013'!I51,'Dec 2013'!I51, 'Jan 2014'!I51,'Feb 2014'!I51,'March 2014'!I51)</f>
        <v>1413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2013'!I52,'Oct 2013'!I52,'Nov 2013'!I52,'Dec 2013'!I52, 'Jan 2014'!I52,'Feb 2014'!I52,'March 2014'!I52)</f>
        <v>991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17794</v>
      </c>
      <c r="F53" s="21">
        <v>112</v>
      </c>
      <c r="G53" s="19">
        <v>4</v>
      </c>
      <c r="H53" s="22">
        <f>G53*H6</f>
        <v>112</v>
      </c>
      <c r="I53" s="30">
        <f t="shared" si="1"/>
        <v>224</v>
      </c>
      <c r="J53" s="3"/>
      <c r="K53" s="30">
        <f>SUM('July 2013'!I53,'Aug 2013'!I53,'Sept 2013'!I53,'Oct 2013'!I53,'Nov 2013'!I53,'Dec 2013'!I53, 'Jan 2014'!I53,'Feb 2014'!I53,'March 2014'!I53)</f>
        <v>1260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25215</v>
      </c>
      <c r="F54" s="21">
        <v>242</v>
      </c>
      <c r="G54" s="19">
        <v>8</v>
      </c>
      <c r="H54" s="22">
        <f>G54*H6</f>
        <v>224</v>
      </c>
      <c r="I54" s="30">
        <f t="shared" si="1"/>
        <v>466</v>
      </c>
      <c r="J54" s="3"/>
      <c r="K54" s="30">
        <f>SUM('July 2013'!I54,'Aug 2013'!I54,'Sept 2013'!I54,'Oct 2013'!I54,'Nov 2013'!I54,'Dec 2013'!I54, 'Jan 2014'!I54,'Feb 2014'!I54,'March 2014'!I54)</f>
        <v>1754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2013'!I55, 'Jan 2014'!I55,'Feb 2014'!I55,'March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2013'!I56, 'Jan 2014'!I56,'Feb 2014'!I56,'March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2013'!I57, 'Jan 2014'!I57,'Feb 2014'!I57,'March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5782</v>
      </c>
      <c r="G58" s="25">
        <f>SUM(G8:G57)</f>
        <v>182</v>
      </c>
      <c r="H58" s="25">
        <f t="shared" ref="H58:L58" si="2">SUM(H8:H57)</f>
        <v>5096</v>
      </c>
      <c r="I58" s="25">
        <f>SUM(I8:I57)</f>
        <v>10878</v>
      </c>
      <c r="J58" s="25">
        <f t="shared" si="2"/>
        <v>0</v>
      </c>
      <c r="K58" s="25">
        <f t="shared" si="2"/>
        <v>93337.59</v>
      </c>
      <c r="L58" s="25">
        <f t="shared" si="2"/>
        <v>0</v>
      </c>
    </row>
    <row r="62" spans="1:12" ht="23.25" x14ac:dyDescent="0.35">
      <c r="F62" s="7" t="s">
        <v>68</v>
      </c>
      <c r="G62" s="70" t="s">
        <v>69</v>
      </c>
      <c r="H62" s="5"/>
      <c r="I62" s="5"/>
      <c r="J62" s="5"/>
      <c r="K62" s="5"/>
    </row>
    <row r="63" spans="1:12" x14ac:dyDescent="0.25">
      <c r="G63" s="69" t="s">
        <v>69</v>
      </c>
      <c r="L63" s="35">
        <v>41716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I74" sqref="I7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79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0</v>
      </c>
      <c r="G4" s="13">
        <f t="shared" si="0"/>
        <v>0</v>
      </c>
      <c r="H4" s="14">
        <f t="shared" si="0"/>
        <v>0</v>
      </c>
      <c r="I4" s="12">
        <f>I58</f>
        <v>0</v>
      </c>
      <c r="J4" s="15">
        <f t="shared" si="0"/>
        <v>0</v>
      </c>
      <c r="K4" s="15">
        <f t="shared" si="0"/>
        <v>93337.59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2013'!I8,'Nov 2013'!I8,'Dec 2013'!I8, 'Jan 2014'!I8,'Feb 2014'!I8,'March 2014'!I8,'Apr 2014'!I8)</f>
        <v>1715.47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2014'!I9,'Feb 2014'!I9,'March 2014'!I9,'Apr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2014'!I10,'March 2014'!I10,'Apr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2014'!I11,'Feb 2014'!I11,'March 2014'!I11,'Apr 2014'!I11)</f>
        <v>888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2014'!I12,'March 2014'!I12,'Apr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2014'!I13,'March 2014'!I13,'Apr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2013'!I14,'Sept 2013'!I14,'Oct 2013'!I14,'Nov 2013'!I14,'Dec 2013'!I14, 'Jan 2014'!I14,'Feb 2014'!I14,'March 2014'!I14,'Apr 2014'!I14)</f>
        <v>1984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2014'!I15,'March 2014'!I15,'Apr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2013'!I16,'Oct 2013'!I16,'Nov 2013'!I16,'Dec 2013'!I16, 'Jan 2014'!I16,'Feb 2014'!I16,'March 2014'!I16,'Apr 2014'!I16)</f>
        <v>2392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2013'!I17,'Sept 2013'!I17,'Oct 2013'!I17,'Nov 2013'!I17,'Dec 2013'!I17, 'Jan 2014'!I17,'Feb 2014'!I17,'March 2014'!I17,'Apr 2014'!I17)</f>
        <v>2039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2013'!I18,'Nov 2013'!I18,'Dec 2013'!I18, 'Jan 2014'!I18,'Feb 2014'!I18,'March 2014'!I18,'Apr 2014'!I18)</f>
        <v>1995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2014'!I19,'March 2014'!I19,'Apr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2013'!I20, 'Jan 2014'!I20,'Feb 2014'!I20,'March 2014'!I20,'Apr 2014'!I20)</f>
        <v>3607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/>
      <c r="F21" s="21"/>
      <c r="G21" s="19"/>
      <c r="H21" s="22">
        <f>G21*H6</f>
        <v>0</v>
      </c>
      <c r="I21" s="30">
        <f t="shared" si="1"/>
        <v>0</v>
      </c>
      <c r="J21" s="3"/>
      <c r="K21" s="30">
        <f>SUM('July 2013'!I21,'Aug 2013'!I21,'Sept 2013'!I21,'Oct 2013'!I21,'Nov 2013'!I21,'Dec 2013'!I21, 'Jan 2014'!I21,'Feb 2014'!I21,'March 2014'!I21,'Apr 2014'!I21)</f>
        <v>4746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2014'!I22,'March 2014'!I22,'Apr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2013'!I23,'Nov 2013'!I23,'Dec 2013'!I23, 'Jan 2014'!I23,'Feb 2014'!I23,'March 2014'!I23,'Apr 2014'!I23)</f>
        <v>838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2014'!I24,'March 2014'!I24,'Apr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2014'!I25,'March 2014'!I25,'Apr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>SUM('July 2013'!I26,'Aug 2013'!I26,'Sept 2013'!I26,'Oct 2013'!I26,'Nov 2013'!I26,'Dec 2013'!I26, 'Jan 2014'!I26,'Feb 2014'!I26,'March 2014'!I26,'Apr 2014'!I26)</f>
        <v>4902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2013'!I27,'Oct 2013'!I27,'Nov 2013'!I27,'Dec 2013'!I27, 'Jan 2014'!I27,'Feb 2014'!I27,'March 2014'!I27,'Apr 2014'!I27)</f>
        <v>2942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2013'!I28,'Nov 2013'!I28,'Dec 2013'!I28, 'Jan 2014'!I28,'Feb 2014'!I28,'March 2014'!I28,'Apr 2014'!I28)</f>
        <v>3601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>SUM('July 2013'!I29,'Aug 2013'!I29,'Sept 2013'!I29,'Oct 2013'!I29,'Nov 2013'!I29,'Dec 2013'!I29, 'Jan 2014'!I29,'Feb 2014'!I29,'March 2014'!I29,'Apr 2014'!I29)</f>
        <v>1711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>SUM('July 2013'!I30,'Aug 2013'!I30,'Sept 2013'!I30,'Oct 2013'!I30,'Nov 2013'!I30,'Dec 2013'!I30, 'Jan 2014'!I30,'Feb 2014'!I30,'March 2014'!I30,'Apr 2014'!I30)</f>
        <v>1779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>SUM('July 2013'!I31,'Aug 2013'!I31,'Sept 2013'!I31,'Oct 2013'!I31,'Nov 2013'!I31,'Dec 2013'!I31, 'Jan 2014'!I31,'Feb 2014'!I31,'March 2014'!I31,'Apr 2014'!I31)</f>
        <v>1938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>SUM('July 2013'!I32,'Aug 2013'!I32,'Sept 2013'!I32,'Oct 2013'!I32,'Nov 2013'!I32,'Dec 2013'!I32, 'Jan 2014'!I32,'Feb 2014'!I32,'March 2014'!I32,'Apr 2014'!I32)</f>
        <v>1975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2013'!I33,'Sept 2013'!I33,'Oct 2013'!I33,'Nov 2013'!I33,'Dec 2013'!I33, 'Jan 2014'!I33,'Feb 2014'!I33,'March 2014'!I33,'Apr 2014'!I33)</f>
        <v>2483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0">
        <f t="shared" si="1"/>
        <v>0</v>
      </c>
      <c r="J34" s="3"/>
      <c r="K34" s="30">
        <f>SUM('July 2013'!I34,'Aug 2013'!I34,'Sept 2013'!I34,'Oct 2013'!I34,'Nov 2013'!I34,'Dec 2013'!I34, 'Jan 2014'!I34,'Feb 2014'!I34,'March 2014'!I34,'Apr 2014'!I34)</f>
        <v>2421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2013'!I35,'Sept 2013'!I35,'Oct 2013'!I35,'Nov 2013'!I35,'Dec 2013'!I35, 'Jan 2014'!I35,'Feb 2014'!I35,'March 2014'!I35,'Apr 2014'!I35)</f>
        <v>2263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2013'!I36,'Nov 2013'!I36,'Dec 2013'!I36, 'Jan 2014'!I36,'Feb 2014'!I36,'March 2014'!I36,'Apr 2014'!I36)</f>
        <v>3133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2013'!I37,'Oct 2013'!I37,'Nov 2013'!I37,'Dec 2013'!I37, 'Jan 2014'!I37,'Feb 2014'!I37,'March 2014'!I37,'Apr 2014'!I37)</f>
        <v>1332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0">
        <f t="shared" si="1"/>
        <v>0</v>
      </c>
      <c r="J38" s="3"/>
      <c r="K38" s="30">
        <f>SUM('July 2013'!I38,'Aug 2013'!I38,'Sept 2013'!I38,'Oct 2013'!I38,'Nov 2013'!I38,'Dec 2013'!I38, 'Jan 2014'!I38,'Feb 2014'!I38,'March 2014'!I38,'Apr 2014'!I38)</f>
        <v>2198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2013'!I39,'Oct 2013'!I39,'Nov 2013'!I39,'Dec 2013'!I39, 'Jan 2014'!I39,'Feb 2014'!I39,'March 2014'!I39,'Apr 2014'!I39)</f>
        <v>2521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0">
        <f t="shared" si="1"/>
        <v>0</v>
      </c>
      <c r="J40" s="3"/>
      <c r="K40" s="30">
        <f>SUM('July 2013'!I40,'Aug 2013'!I40,'Sept 2013'!I40,'Oct 2013'!I40,'Nov 2013'!I40,'Dec 2013'!I40, 'Jan 2014'!I40,'Feb 2014'!I40,'March 2014'!I40,'Apr 2014'!I40)</f>
        <v>1776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>SUM('July 2013'!I41,'Aug 2013'!I41,'Sept 2013'!I41,'Oct 2013'!I41,'Nov 2013'!I41,'Dec 2013'!I41, 'Jan 2014'!I41,'Feb 2014'!I41,'March 2014'!I41,'Apr 2014'!I41)</f>
        <v>2214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2013'!I42,'Dec 2013'!I42, 'Jan 2014'!I42,'Feb 2014'!I42,'March 2014'!I42,'Apr 2014'!I42)</f>
        <v>2004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2013'!I43,'Nov 2013'!I43,'Dec 2013'!I43, 'Jan 2014'!I43,'Feb 2014'!I43,'March 2014'!I43,'Apr 2014'!I43)</f>
        <v>2959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2013'!I44,'Nov 2013'!I44,'Dec 2013'!I44, 'Jan 2014'!I44,'Feb 2014'!I44,'March 2014'!I44,'Apr 2014'!I44)</f>
        <v>4385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2013'!I45,'Oct 2013'!I45,'Nov 2013'!I45,'Dec 2013'!I45, 'Jan 2014'!I45,'Feb 2014'!I45,'March 2014'!I45,'Apr 2014'!I45)</f>
        <v>2169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0">
        <f t="shared" si="1"/>
        <v>0</v>
      </c>
      <c r="J46" s="3"/>
      <c r="K46" s="30">
        <f>SUM('July 2013'!I46,'Aug 2013'!I46,'Sept 2013'!I46,'Oct 2013'!I46,'Nov 2013'!I46,'Dec 2013'!I46, 'Jan 2014'!I46,'Feb 2014'!I46,'March 2014'!I46,'Apr 2014'!I46)</f>
        <v>2728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0">
        <f t="shared" si="1"/>
        <v>0</v>
      </c>
      <c r="J47" s="3"/>
      <c r="K47" s="30">
        <f>SUM('July 2013'!I47,'Aug 2013'!I47,'Sept 2013'!I47,'Oct 2013'!I47,'Nov 2013'!I47,'Dec 2013'!I47, 'Jan 2014'!I47,'Feb 2014'!I47,'March 2014'!I47,'Apr 2014'!I47)</f>
        <v>2972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0">
        <f t="shared" si="1"/>
        <v>0</v>
      </c>
      <c r="J48" s="3"/>
      <c r="K48" s="30">
        <f>SUM('July 2013'!I48,'Aug 2013'!I48,'Sept 2013'!I48,'Oct 2013'!I48,'Nov 2013'!I48,'Dec 2013'!I48, 'Jan 2014'!I48,'Feb 2014'!I48,'March 2014'!I48,'Apr 2014'!I48)</f>
        <v>2396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2013'!I49,'Dec 2013'!I49, 'Jan 2014'!I49,'Feb 2014'!I49,'March 2014'!I49,'Apr 2014'!I49)</f>
        <v>2690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2013'!I50,'Sept 2013'!I50,'Oct 2013'!I50,'Nov 2013'!I50,'Dec 2013'!I50, 'Jan 2014'!I50,'Feb 2014'!I50,'March 2014'!I50,'Apr 2014'!I50)</f>
        <v>1604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2013'!I51,'Sept 2013'!I51,'Oct 2013'!I51,'Nov 2013'!I51,'Dec 2013'!I51, 'Jan 2014'!I51,'Feb 2014'!I51,'March 2014'!I51,'Apr 2014'!I51)</f>
        <v>1413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2013'!I52,'Oct 2013'!I52,'Nov 2013'!I52,'Dec 2013'!I52, 'Jan 2014'!I52,'Feb 2014'!I52,'March 2014'!I52,'Apr 2014'!I52)</f>
        <v>991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>SUM('July 2013'!I53,'Aug 2013'!I53,'Sept 2013'!I53,'Oct 2013'!I53,'Nov 2013'!I53,'Dec 2013'!I53, 'Jan 2014'!I53,'Feb 2014'!I53,'March 2014'!I53,'Apr 2014'!I53)</f>
        <v>1260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2013'!I54,'Dec 2013'!I54, 'Jan 2014'!I54,'Feb 2014'!I54,'March 2014'!I54,'Apr 2014'!I54)</f>
        <v>1754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2013'!I55, 'Jan 2014'!I55,'Feb 2014'!I55,'March 2014'!I55,'Apr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2013'!I56, 'Jan 2014'!I56,'Feb 2014'!I56,'March 2014'!I56,'Apr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2013'!I57, 'Jan 2014'!I57,'Feb 2014'!I57,'March 2014'!I57,'Apr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0</v>
      </c>
      <c r="G58" s="25">
        <f>SUM(G8:G57)</f>
        <v>0</v>
      </c>
      <c r="H58" s="25">
        <f t="shared" ref="H58:L58" si="2">SUM(H8:H57)</f>
        <v>0</v>
      </c>
      <c r="I58" s="25">
        <f>SUM(I8:I57)</f>
        <v>0</v>
      </c>
      <c r="J58" s="25">
        <f t="shared" si="2"/>
        <v>0</v>
      </c>
      <c r="K58" s="25">
        <f t="shared" si="2"/>
        <v>93337.59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41837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K65" sqref="K65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80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0</v>
      </c>
      <c r="G4" s="13">
        <f t="shared" si="0"/>
        <v>0</v>
      </c>
      <c r="H4" s="14">
        <f t="shared" si="0"/>
        <v>0</v>
      </c>
      <c r="I4" s="12">
        <f>I58</f>
        <v>0</v>
      </c>
      <c r="J4" s="15">
        <f t="shared" si="0"/>
        <v>0</v>
      </c>
      <c r="K4" s="15">
        <f t="shared" si="0"/>
        <v>93337.59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2013'!I8,'Nov 2013'!I8,'Dec 2013'!I8, 'Jan 2014'!I8,'Feb 2014'!I8,'March 2014'!I8,'Apr 2014'!I8,'May 2014'!I8)</f>
        <v>1715.47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2014'!I9,'Feb 2014'!I9,'March 2014'!I9,'Apr 2014'!I9,'May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2014'!I10,'March 2014'!I10,'Apr 2014'!I10,'May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2014'!I11,'Feb 2014'!I11,'March 2014'!I11,'Apr 2014'!I11,'May 2014'!I11)</f>
        <v>888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2014'!I12,'March 2014'!I12,'Apr 2014'!I12,'May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2014'!I13,'March 2014'!I13,'Apr 2014'!I13,'May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2013'!I14,'Sept 2013'!I14,'Oct 2013'!I14,'Nov 2013'!I14,'Dec 2013'!I14, 'Jan 2014'!I14,'Feb 2014'!I14,'March 2014'!I14,'Apr 2014'!I14,'May 2014'!I14)</f>
        <v>1984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2014'!I15,'March 2014'!I15,'Apr 2014'!I15,'May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2013'!I16,'Oct 2013'!I16,'Nov 2013'!I16,'Dec 2013'!I16, 'Jan 2014'!I16,'Feb 2014'!I16,'March 2014'!I16,'Apr 2014'!I16,'May 2014'!I16)</f>
        <v>2392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2013'!I17,'Sept 2013'!I17,'Oct 2013'!I17,'Nov 2013'!I17,'Dec 2013'!I17, 'Jan 2014'!I17,'Feb 2014'!I17,'March 2014'!I17,'Apr 2014'!I17,'May 2014'!I17)</f>
        <v>2039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2013'!I18,'Nov 2013'!I18,'Dec 2013'!I18, 'Jan 2014'!I18,'Feb 2014'!I18,'March 2014'!I18,'Apr 2014'!I18,'May 2014'!I18)</f>
        <v>1995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2014'!I19,'March 2014'!I19,'Apr 2014'!I19,'May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2013'!I20, 'Jan 2014'!I20,'Feb 2014'!I20,'March 2014'!I20,'Apr 2014'!I20,'May 2014'!I20)</f>
        <v>3607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/>
      <c r="F21" s="21"/>
      <c r="G21" s="19"/>
      <c r="H21" s="22">
        <f>G21*H6</f>
        <v>0</v>
      </c>
      <c r="I21" s="30">
        <f t="shared" si="1"/>
        <v>0</v>
      </c>
      <c r="J21" s="3"/>
      <c r="K21" s="30">
        <f>SUM('July 2013'!I21,'Aug 2013'!I21,'Sept 2013'!I21,'Oct 2013'!I21,'Nov 2013'!I21,'Dec 2013'!I21, 'Jan 2014'!I21,'Feb 2014'!I21,'March 2014'!I21,'Apr 2014'!I21,'May 2014'!I21)</f>
        <v>4746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2014'!I22,'March 2014'!I22,'Apr 2014'!I22,'May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2013'!I23,'Nov 2013'!I23,'Dec 2013'!I23, 'Jan 2014'!I23,'Feb 2014'!I23,'March 2014'!I23,'Apr 2014'!I23,'May 2014'!I23)</f>
        <v>838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2014'!I24,'March 2014'!I24,'Apr 2014'!I24,'May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2014'!I25,'March 2014'!I25,'Apr 2014'!I25,'May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>SUM('July 2013'!I26,'Aug 2013'!I26,'Sept 2013'!I26,'Oct 2013'!I26,'Nov 2013'!I26,'Dec 2013'!I26, 'Jan 2014'!I26,'Feb 2014'!I26,'March 2014'!I26,'Apr 2014'!I26,'May 2014'!I26)</f>
        <v>4902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2013'!I27,'Oct 2013'!I27,'Nov 2013'!I27,'Dec 2013'!I27, 'Jan 2014'!I27,'Feb 2014'!I27,'March 2014'!I27,'Apr 2014'!I27,'May 2014'!I27)</f>
        <v>2942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2013'!I28,'Nov 2013'!I28,'Dec 2013'!I28, 'Jan 2014'!I28,'Feb 2014'!I28,'March 2014'!I28,'Apr 2014'!I28,'May 2014'!I28)</f>
        <v>3601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>SUM('July 2013'!I29,'Aug 2013'!I29,'Sept 2013'!I29,'Oct 2013'!I29,'Nov 2013'!I29,'Dec 2013'!I29, 'Jan 2014'!I29,'Feb 2014'!I29,'March 2014'!I29,'Apr 2014'!I29,'May 2014'!I29)</f>
        <v>1711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>SUM('July 2013'!I30,'Aug 2013'!I30,'Sept 2013'!I30,'Oct 2013'!I30,'Nov 2013'!I30,'Dec 2013'!I30, 'Jan 2014'!I30,'Feb 2014'!I30,'March 2014'!I30,'Apr 2014'!I30,'May 2014'!I30)</f>
        <v>1779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>SUM('July 2013'!I31,'Aug 2013'!I31,'Sept 2013'!I31,'Oct 2013'!I31,'Nov 2013'!I31,'Dec 2013'!I31, 'Jan 2014'!I31,'Feb 2014'!I31,'March 2014'!I31,'Apr 2014'!I31,'May 2014'!I31)</f>
        <v>1938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>SUM('July 2013'!I32,'Aug 2013'!I32,'Sept 2013'!I32,'Oct 2013'!I32,'Nov 2013'!I32,'Dec 2013'!I32, 'Jan 2014'!I32,'Feb 2014'!I32,'March 2014'!I32,'Apr 2014'!I32,'May 2014'!I32)</f>
        <v>1975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2013'!I33,'Sept 2013'!I33,'Oct 2013'!I33,'Nov 2013'!I33,'Dec 2013'!I33, 'Jan 2014'!I33,'Feb 2014'!I33,'March 2014'!I33,'Apr 2014'!I33,'May 2014'!I33)</f>
        <v>2483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0">
        <f t="shared" si="1"/>
        <v>0</v>
      </c>
      <c r="J34" s="3"/>
      <c r="K34" s="30">
        <f>SUM('July 2013'!I34,'Aug 2013'!I34,'Sept 2013'!I34,'Oct 2013'!I34,'Nov 2013'!I34,'Dec 2013'!I34, 'Jan 2014'!I34,'Feb 2014'!I34,'March 2014'!I34,'Apr 2014'!I34,'May 2014'!I34)</f>
        <v>2421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2013'!I35,'Sept 2013'!I35,'Oct 2013'!I35,'Nov 2013'!I35,'Dec 2013'!I35, 'Jan 2014'!I35,'Feb 2014'!I35,'March 2014'!I35,'Apr 2014'!I35,'May 2014'!I35)</f>
        <v>2263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2013'!I36,'Nov 2013'!I36,'Dec 2013'!I36, 'Jan 2014'!I36,'Feb 2014'!I36,'March 2014'!I36,'Apr 2014'!I36,'May 2014'!I36)</f>
        <v>3133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2013'!I37,'Oct 2013'!I37,'Nov 2013'!I37,'Dec 2013'!I37, 'Jan 2014'!I37,'Feb 2014'!I37,'March 2014'!I37,'Apr 2014'!I37,'May 2014'!I37)</f>
        <v>1332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0">
        <f t="shared" si="1"/>
        <v>0</v>
      </c>
      <c r="J38" s="3"/>
      <c r="K38" s="30">
        <f>SUM('July 2013'!I38,'Aug 2013'!I38,'Sept 2013'!I38,'Oct 2013'!I38,'Nov 2013'!I38,'Dec 2013'!I38, 'Jan 2014'!I38,'Feb 2014'!I38,'March 2014'!I38,'Apr 2014'!I38,'May 2014'!I38)</f>
        <v>2198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2013'!I39,'Oct 2013'!I39,'Nov 2013'!I39,'Dec 2013'!I39, 'Jan 2014'!I39,'Feb 2014'!I39,'March 2014'!I39,'Apr 2014'!I39,'May 2014'!I39)</f>
        <v>2521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0">
        <f t="shared" si="1"/>
        <v>0</v>
      </c>
      <c r="J40" s="3"/>
      <c r="K40" s="30">
        <f>SUM('July 2013'!I40,'Aug 2013'!I40,'Sept 2013'!I40,'Oct 2013'!I40,'Nov 2013'!I40,'Dec 2013'!I40, 'Jan 2014'!I40,'Feb 2014'!I40,'March 2014'!I40,'Apr 2014'!I40,'May 2014'!I40)</f>
        <v>1776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>SUM('July 2013'!I41,'Aug 2013'!I41,'Sept 2013'!I41,'Oct 2013'!I41,'Nov 2013'!I41,'Dec 2013'!I41, 'Jan 2014'!I41,'Feb 2014'!I41,'March 2014'!I41,'Apr 2014'!I41,'May 2014'!I41)</f>
        <v>2214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2013'!I42,'Dec 2013'!I42, 'Jan 2014'!I42,'Feb 2014'!I42,'March 2014'!I42,'Apr 2014'!I42,'May 2014'!I42)</f>
        <v>2004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2013'!I43,'Nov 2013'!I43,'Dec 2013'!I43, 'Jan 2014'!I43,'Feb 2014'!I43,'March 2014'!I43,'Apr 2014'!I43,'May 2014'!I43)</f>
        <v>2959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2013'!I44,'Nov 2013'!I44,'Dec 2013'!I44, 'Jan 2014'!I44,'Feb 2014'!I44,'March 2014'!I44,'Apr 2014'!I44,'May 2014'!I44)</f>
        <v>4385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2013'!I45,'Oct 2013'!I45,'Nov 2013'!I45,'Dec 2013'!I45, 'Jan 2014'!I45,'Feb 2014'!I45,'March 2014'!I45,'Apr 2014'!I45,'May 2014'!I45)</f>
        <v>2169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0">
        <f t="shared" si="1"/>
        <v>0</v>
      </c>
      <c r="J46" s="3"/>
      <c r="K46" s="30">
        <f>SUM('July 2013'!I46,'Aug 2013'!I46,'Sept 2013'!I46,'Oct 2013'!I46,'Nov 2013'!I46,'Dec 2013'!I46, 'Jan 2014'!I46,'Feb 2014'!I46,'March 2014'!I46,'Apr 2014'!I46,'May 2014'!I46)</f>
        <v>2728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0">
        <f t="shared" si="1"/>
        <v>0</v>
      </c>
      <c r="J47" s="3"/>
      <c r="K47" s="30">
        <f>SUM('July 2013'!I47,'Aug 2013'!I47,'Sept 2013'!I47,'Oct 2013'!I47,'Nov 2013'!I47,'Dec 2013'!I47, 'Jan 2014'!I47,'Feb 2014'!I47,'March 2014'!I47,'Apr 2014'!I47,'May 2014'!I47)</f>
        <v>2972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0">
        <f t="shared" si="1"/>
        <v>0</v>
      </c>
      <c r="J48" s="3"/>
      <c r="K48" s="30">
        <f>SUM('July 2013'!I48,'Aug 2013'!I48,'Sept 2013'!I48,'Oct 2013'!I48,'Nov 2013'!I48,'Dec 2013'!I48, 'Jan 2014'!I48,'Feb 2014'!I48,'March 2014'!I48,'Apr 2014'!I48,'May 2014'!I48)</f>
        <v>2396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2013'!I49,'Dec 2013'!I49, 'Jan 2014'!I49,'Feb 2014'!I49,'March 2014'!I49,'Apr 2014'!I49,'May 2014'!I49)</f>
        <v>2690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2013'!I50,'Sept 2013'!I50,'Oct 2013'!I50,'Nov 2013'!I50,'Dec 2013'!I50, 'Jan 2014'!I50,'Feb 2014'!I50,'March 2014'!I50,'Apr 2014'!I50,'May 2014'!I50)</f>
        <v>1604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2013'!I51,'Sept 2013'!I51,'Oct 2013'!I51,'Nov 2013'!I51,'Dec 2013'!I51, 'Jan 2014'!I51,'Feb 2014'!I51,'March 2014'!I51,'Apr 2014'!I51,'May 2014'!I51)</f>
        <v>1413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2013'!I52,'Oct 2013'!I52,'Nov 2013'!I52,'Dec 2013'!I52, 'Jan 2014'!I52,'Feb 2014'!I52,'March 2014'!I52,'Apr 2014'!I52,'May 2014'!I52)</f>
        <v>991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>SUM('July 2013'!I53,'Aug 2013'!I53,'Sept 2013'!I53,'Oct 2013'!I53,'Nov 2013'!I53,'Dec 2013'!I53, 'Jan 2014'!I53,'Feb 2014'!I53,'March 2014'!I53,'Apr 2014'!I53,'May 2014'!I53)</f>
        <v>1260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2013'!I54,'Dec 2013'!I54, 'Jan 2014'!I54,'Feb 2014'!I54,'March 2014'!I54,'Apr 2014'!I54,'May 2014'!I54)</f>
        <v>1754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2013'!I55, 'Jan 2014'!I55,'Feb 2014'!I55,'March 2014'!I55,'Apr 2014'!I55,'May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2013'!I56, 'Jan 2014'!I56,'Feb 2014'!I56,'March 2014'!I56,'Apr 2014'!I56,'May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2013'!I57, 'Jan 2014'!I57,'Feb 2014'!I57,'March 2014'!I57,'Apr 2014'!I57,'May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0</v>
      </c>
      <c r="G58" s="25">
        <f>SUM(G8:G57)</f>
        <v>0</v>
      </c>
      <c r="H58" s="25">
        <f t="shared" ref="H58:L58" si="2">SUM(H8:H57)</f>
        <v>0</v>
      </c>
      <c r="I58" s="25">
        <f>SUM(I8:I57)</f>
        <v>0</v>
      </c>
      <c r="J58" s="25">
        <f t="shared" si="2"/>
        <v>0</v>
      </c>
      <c r="K58" s="25">
        <f t="shared" si="2"/>
        <v>93337.59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41837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M63" sqref="M63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81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0</v>
      </c>
      <c r="G4" s="13">
        <f t="shared" si="0"/>
        <v>0</v>
      </c>
      <c r="H4" s="14">
        <f t="shared" si="0"/>
        <v>0</v>
      </c>
      <c r="I4" s="12">
        <f>I58</f>
        <v>0</v>
      </c>
      <c r="J4" s="15">
        <f t="shared" si="0"/>
        <v>0</v>
      </c>
      <c r="K4" s="15">
        <f t="shared" si="0"/>
        <v>93337.59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2013'!I8,'Nov 2013'!I8,'Dec 2013'!I8, 'Jan 2014'!I8,'Feb 2014'!I8,'March 2014'!I8,'Apr 2014'!I8,'May 2014'!I8,'June 2014'!I8)</f>
        <v>1715.47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2014'!I9,'Feb 2014'!I9,'March 2014'!I9,'Apr 2014'!I9,'May 2014'!I9,'June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2014'!I10,'March 2014'!I10,'Apr 2014'!I10,'May 2014'!I10,'June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2014'!I11,'Feb 2014'!I11,'March 2014'!I11,'Apr 2014'!I11,'May 2014'!I11,'June 2014'!I11)</f>
        <v>888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2014'!I12,'March 2014'!I12,'Apr 2014'!I12,'May 2014'!I12,'June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2014'!I13,'March 2014'!I13,'Apr 2014'!I13,'May 2014'!I13,'June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2013'!I14,'Sept 2013'!I14,'Oct 2013'!I14,'Nov 2013'!I14,'Dec 2013'!I14, 'Jan 2014'!I14,'Feb 2014'!I14,'March 2014'!I14,'Apr 2014'!I14,'May 2014'!I14,'June 2014'!I14)</f>
        <v>1984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2014'!I15,'March 2014'!I15,'Apr 2014'!I15,'May 2014'!I15,'June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2013'!I16,'Oct 2013'!I16,'Nov 2013'!I16,'Dec 2013'!I16, 'Jan 2014'!I16,'Feb 2014'!I16,'March 2014'!I16,'Apr 2014'!I16,'May 2014'!I16,'June 2014'!I16)</f>
        <v>2392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2013'!I17,'Sept 2013'!I17,'Oct 2013'!I17,'Nov 2013'!I17,'Dec 2013'!I17, 'Jan 2014'!I17,'Feb 2014'!I17,'March 2014'!I17,'Apr 2014'!I17,'May 2014'!I17,'June 2014'!I17)</f>
        <v>2039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2013'!I18,'Nov 2013'!I18,'Dec 2013'!I18, 'Jan 2014'!I18,'Feb 2014'!I18,'March 2014'!I18,'Apr 2014'!I18,'May 2014'!I18,'June 2014'!I18)</f>
        <v>1995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2014'!I19,'March 2014'!I19,'Apr 2014'!I19,'May 2014'!I19,'June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2013'!I20, 'Jan 2014'!I20,'Feb 2014'!I20,'March 2014'!I20,'Apr 2014'!I20,'May 2014'!I20,'June 2014'!I20)</f>
        <v>3607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/>
      <c r="F21" s="21"/>
      <c r="G21" s="19"/>
      <c r="H21" s="22">
        <f>G21*H6</f>
        <v>0</v>
      </c>
      <c r="I21" s="30">
        <f t="shared" si="1"/>
        <v>0</v>
      </c>
      <c r="J21" s="3"/>
      <c r="K21" s="30">
        <f>SUM('July 2013'!I21,'Aug 2013'!I21,'Sept 2013'!I21,'Oct 2013'!I21,'Nov 2013'!I21,'Dec 2013'!I21, 'Jan 2014'!I21,'Feb 2014'!I21,'March 2014'!I21,'Apr 2014'!I21,'May 2014'!I21,'June 2014'!I21)</f>
        <v>4746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2014'!I22,'March 2014'!I22,'Apr 2014'!I22,'May 2014'!I22,'June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2013'!I23,'Nov 2013'!I23,'Dec 2013'!I23, 'Jan 2014'!I23,'Feb 2014'!I23,'March 2014'!I23,'Apr 2014'!I23,'May 2014'!I23,'June 2014'!I23)</f>
        <v>838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2014'!I24,'March 2014'!I24,'Apr 2014'!I24,'May 2014'!I24,'June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2014'!I25,'March 2014'!I25,'Apr 2014'!I25,'May 2014'!I25,'June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>SUM('July 2013'!I26,'Aug 2013'!I26,'Sept 2013'!I26,'Oct 2013'!I26,'Nov 2013'!I26,'Dec 2013'!I26, 'Jan 2014'!I26,'Feb 2014'!I26,'March 2014'!I26,'Apr 2014'!I26,'May 2014'!I26,'June 2014'!I26)</f>
        <v>4902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2013'!I27,'Oct 2013'!I27,'Nov 2013'!I27,'Dec 2013'!I27, 'Jan 2014'!I27,'Feb 2014'!I27,'March 2014'!I27,'Apr 2014'!I27,'May 2014'!I27,'June 2014'!I27)</f>
        <v>2942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2013'!I28,'Nov 2013'!I28,'Dec 2013'!I28, 'Jan 2014'!I28,'Feb 2014'!I28,'March 2014'!I28,'Apr 2014'!I28,'May 2014'!I28,'June 2014'!I28)</f>
        <v>3601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>SUM('July 2013'!I29,'Aug 2013'!I29,'Sept 2013'!I29,'Oct 2013'!I29,'Nov 2013'!I29,'Dec 2013'!I29, 'Jan 2014'!I29,'Feb 2014'!I29,'March 2014'!I29,'Apr 2014'!I29,'May 2014'!I29,'June 2014'!I29)</f>
        <v>1711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>SUM('July 2013'!I30,'Aug 2013'!I30,'Sept 2013'!I30,'Oct 2013'!I30,'Nov 2013'!I30,'Dec 2013'!I30, 'Jan 2014'!I30,'Feb 2014'!I30,'March 2014'!I30,'Apr 2014'!I30,'May 2014'!I30,'June 2014'!I30)</f>
        <v>1779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>SUM('July 2013'!I31,'Aug 2013'!I31,'Sept 2013'!I31,'Oct 2013'!I31,'Nov 2013'!I31,'Dec 2013'!I31, 'Jan 2014'!I31,'Feb 2014'!I31,'March 2014'!I31,'Apr 2014'!I31,'May 2014'!I31,'June 2014'!I31)</f>
        <v>1938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>SUM('July 2013'!I32,'Aug 2013'!I32,'Sept 2013'!I32,'Oct 2013'!I32,'Nov 2013'!I32,'Dec 2013'!I32, 'Jan 2014'!I32,'Feb 2014'!I32,'March 2014'!I32,'Apr 2014'!I32,'May 2014'!I32,'June 2014'!I32)</f>
        <v>1975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2013'!I33,'Sept 2013'!I33,'Oct 2013'!I33,'Nov 2013'!I33,'Dec 2013'!I33, 'Jan 2014'!I33,'Feb 2014'!I33,'March 2014'!I33,'Apr 2014'!I33,'May 2014'!I33,'June 2014'!I33)</f>
        <v>2483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0">
        <f t="shared" si="1"/>
        <v>0</v>
      </c>
      <c r="J34" s="3"/>
      <c r="K34" s="30">
        <f>SUM('July 2013'!I34,'Aug 2013'!I34,'Sept 2013'!I34,'Oct 2013'!I34,'Nov 2013'!I34,'Dec 2013'!I34, 'Jan 2014'!I34,'Feb 2014'!I34,'March 2014'!I34,'Apr 2014'!I34,'May 2014'!I34,'June 2014'!I34)</f>
        <v>2421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2013'!I35,'Sept 2013'!I35,'Oct 2013'!I35,'Nov 2013'!I35,'Dec 2013'!I35, 'Jan 2014'!I35,'Feb 2014'!I35,'March 2014'!I35,'Apr 2014'!I35,'May 2014'!I35,'June 2014'!I35)</f>
        <v>2263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2013'!I36,'Nov 2013'!I36,'Dec 2013'!I36, 'Jan 2014'!I36,'Feb 2014'!I36,'March 2014'!I36,'Apr 2014'!I36,'May 2014'!I36,'June 2014'!I36)</f>
        <v>3133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2013'!I37,'Oct 2013'!I37,'Nov 2013'!I37,'Dec 2013'!I37, 'Jan 2014'!I37,'Feb 2014'!I37,'March 2014'!I37,'Apr 2014'!I37,'May 2014'!I37,'June 2014'!I37)</f>
        <v>1332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0">
        <f t="shared" si="1"/>
        <v>0</v>
      </c>
      <c r="J38" s="3"/>
      <c r="K38" s="30">
        <f>SUM('July 2013'!I38,'Aug 2013'!I38,'Sept 2013'!I38,'Oct 2013'!I38,'Nov 2013'!I38,'Dec 2013'!I38, 'Jan 2014'!I38,'Feb 2014'!I38,'March 2014'!I38,'Apr 2014'!I38,'May 2014'!I38,'June 2014'!I38)</f>
        <v>2198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2013'!I39,'Oct 2013'!I39,'Nov 2013'!I39,'Dec 2013'!I39, 'Jan 2014'!I39,'Feb 2014'!I39,'March 2014'!I39,'Apr 2014'!I39,'May 2014'!I39,'June 2014'!I39)</f>
        <v>2521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0">
        <f t="shared" si="1"/>
        <v>0</v>
      </c>
      <c r="J40" s="3"/>
      <c r="K40" s="30">
        <f>SUM('July 2013'!I40,'Aug 2013'!I40,'Sept 2013'!I40,'Oct 2013'!I40,'Nov 2013'!I40,'Dec 2013'!I40, 'Jan 2014'!I40,'Feb 2014'!I40,'March 2014'!I40,'Apr 2014'!I40,'May 2014'!I40,'June 2014'!I40)</f>
        <v>1776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>SUM('July 2013'!I41,'Aug 2013'!I41,'Sept 2013'!I41,'Oct 2013'!I41,'Nov 2013'!I41,'Dec 2013'!I41, 'Jan 2014'!I41,'Feb 2014'!I41,'March 2014'!I41,'Apr 2014'!I41,'May 2014'!I41,'June 2014'!I41)</f>
        <v>2214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2013'!I42,'Dec 2013'!I42, 'Jan 2014'!I42,'Feb 2014'!I42,'March 2014'!I42,'Apr 2014'!I42,'May 2014'!I42,'June 2014'!I42)</f>
        <v>2004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2013'!I43,'Nov 2013'!I43,'Dec 2013'!I43, 'Jan 2014'!I43,'Feb 2014'!I43,'March 2014'!I43,'Apr 2014'!I43,'May 2014'!I43,'June 2014'!I43)</f>
        <v>2959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2013'!I44,'Nov 2013'!I44,'Dec 2013'!I44, 'Jan 2014'!I44,'Feb 2014'!I44,'March 2014'!I44,'Apr 2014'!I44,'May 2014'!I44,'June 2014'!I44)</f>
        <v>4385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2013'!I45,'Oct 2013'!I45,'Nov 2013'!I45,'Dec 2013'!I45, 'Jan 2014'!I45,'Feb 2014'!I45,'March 2014'!I45,'Apr 2014'!I45,'May 2014'!I45,'June 2014'!I45)</f>
        <v>2169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0">
        <f t="shared" si="1"/>
        <v>0</v>
      </c>
      <c r="J46" s="3"/>
      <c r="K46" s="30">
        <f>SUM('July 2013'!I46,'Aug 2013'!I46,'Sept 2013'!I46,'Oct 2013'!I46,'Nov 2013'!I46,'Dec 2013'!I46, 'Jan 2014'!I46,'Feb 2014'!I46,'March 2014'!I46,'Apr 2014'!I46,'May 2014'!I46,'June 2014'!I46)</f>
        <v>2728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0">
        <f t="shared" si="1"/>
        <v>0</v>
      </c>
      <c r="J47" s="3"/>
      <c r="K47" s="30">
        <f>SUM('July 2013'!I47,'Aug 2013'!I47,'Sept 2013'!I47,'Oct 2013'!I47,'Nov 2013'!I47,'Dec 2013'!I47, 'Jan 2014'!I47,'Feb 2014'!I47,'March 2014'!I47,'Apr 2014'!I47,'May 2014'!I47,'June 2014'!I47)</f>
        <v>2972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0">
        <f t="shared" si="1"/>
        <v>0</v>
      </c>
      <c r="J48" s="3"/>
      <c r="K48" s="30">
        <f>SUM('July 2013'!I48,'Aug 2013'!I48,'Sept 2013'!I48,'Oct 2013'!I48,'Nov 2013'!I48,'Dec 2013'!I48, 'Jan 2014'!I48,'Feb 2014'!I48,'March 2014'!I48,'Apr 2014'!I48,'May 2014'!I48,'June 2014'!I48)</f>
        <v>2396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2013'!I49,'Dec 2013'!I49, 'Jan 2014'!I49,'Feb 2014'!I49,'March 2014'!I49,'Apr 2014'!I49,'May 2014'!I49,'June 2014'!I49)</f>
        <v>2690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2013'!I50,'Sept 2013'!I50,'Oct 2013'!I50,'Nov 2013'!I50,'Dec 2013'!I50, 'Jan 2014'!I50,'Feb 2014'!I50,'March 2014'!I50,'Apr 2014'!I50,'May 2014'!I50,'June 2014'!I50)</f>
        <v>1604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2013'!I51,'Sept 2013'!I51,'Oct 2013'!I51,'Nov 2013'!I51,'Dec 2013'!I51, 'Jan 2014'!I51,'Feb 2014'!I51,'March 2014'!I51,'Apr 2014'!I51,'May 2014'!I51,'June 2014'!I51)</f>
        <v>1413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2013'!I52,'Oct 2013'!I52,'Nov 2013'!I52,'Dec 2013'!I52, 'Jan 2014'!I52,'Feb 2014'!I52,'March 2014'!I52,'Apr 2014'!I52,'May 2014'!I52,'June 2014'!I52)</f>
        <v>991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>SUM('July 2013'!I53,'Aug 2013'!I53,'Sept 2013'!I53,'Oct 2013'!I53,'Nov 2013'!I53,'Dec 2013'!I53, 'Jan 2014'!I53,'Feb 2014'!I53,'March 2014'!I53,'Apr 2014'!I53,'May 2014'!I53,'June 2014'!I53)</f>
        <v>1260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2013'!I54,'Dec 2013'!I54, 'Jan 2014'!I54,'Feb 2014'!I54,'March 2014'!I54,'Apr 2014'!I54,'May 2014'!I54,'June 2014'!I54)</f>
        <v>1754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2013'!I55, 'Jan 2014'!I55,'Feb 2014'!I55,'March 2014'!I55,'Apr 2014'!I55,'May 2014'!I55,'June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2013'!I56, 'Jan 2014'!I56,'Feb 2014'!I56,'March 2014'!I56,'Apr 2014'!I56,'May 2014'!I56,'June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2013'!I57, 'Jan 2014'!I57,'Feb 2014'!I57,'March 2014'!I57,'Apr 2014'!I57,'May 2014'!I57,'June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0</v>
      </c>
      <c r="G58" s="25">
        <f>SUM(G8:G57)</f>
        <v>0</v>
      </c>
      <c r="H58" s="25">
        <f t="shared" ref="H58:L58" si="2">SUM(H8:H57)</f>
        <v>0</v>
      </c>
      <c r="I58" s="25">
        <f>SUM(I8:I57)</f>
        <v>0</v>
      </c>
      <c r="J58" s="25">
        <f t="shared" si="2"/>
        <v>0</v>
      </c>
      <c r="K58" s="25">
        <f t="shared" si="2"/>
        <v>93337.59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41837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O12" sqref="O12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55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J4" si="0">F58</f>
        <v>3856.62</v>
      </c>
      <c r="G4" s="44">
        <f t="shared" si="0"/>
        <v>92</v>
      </c>
      <c r="H4" s="12">
        <f t="shared" si="0"/>
        <v>2576</v>
      </c>
      <c r="I4" s="12">
        <f>I58</f>
        <v>6432.62</v>
      </c>
      <c r="J4" s="45">
        <f t="shared" si="0"/>
        <v>0</v>
      </c>
      <c r="K4" s="15">
        <f>K58</f>
        <v>6432.62</v>
      </c>
      <c r="L4" s="15">
        <f>L58</f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9"/>
      <c r="I5" s="42"/>
      <c r="J5" s="1"/>
      <c r="K5" s="1"/>
      <c r="L5" s="2"/>
    </row>
    <row r="6" spans="1:12" ht="18.75" customHeight="1" thickTop="1" thickBot="1" x14ac:dyDescent="0.3">
      <c r="A6" s="80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SUM(I8)</f>
        <v>0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 t="shared" ref="K9:K57" si="2">SUM(I9)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 t="shared" si="2"/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 t="shared" si="2"/>
        <v>0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>
        <v>166943</v>
      </c>
      <c r="F12" s="21">
        <v>187</v>
      </c>
      <c r="G12" s="19">
        <v>4</v>
      </c>
      <c r="H12" s="22">
        <f>G12*H6</f>
        <v>112</v>
      </c>
      <c r="I12" s="30">
        <f t="shared" si="1"/>
        <v>299</v>
      </c>
      <c r="J12" s="3"/>
      <c r="K12" s="30">
        <f t="shared" si="2"/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 t="shared" si="2"/>
        <v>0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 t="shared" si="2"/>
        <v>0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 t="shared" si="2"/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 t="shared" si="2"/>
        <v>0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 t="shared" si="2"/>
        <v>0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23741</v>
      </c>
      <c r="F18" s="21">
        <v>23</v>
      </c>
      <c r="G18" s="19">
        <v>4</v>
      </c>
      <c r="H18" s="22">
        <f>G18*H6</f>
        <v>112</v>
      </c>
      <c r="I18" s="30">
        <f t="shared" si="1"/>
        <v>135</v>
      </c>
      <c r="J18" s="3"/>
      <c r="K18" s="30">
        <f t="shared" si="2"/>
        <v>135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 t="shared" si="2"/>
        <v>0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 t="shared" si="2"/>
        <v>0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184219</v>
      </c>
      <c r="F21" s="21">
        <v>1667</v>
      </c>
      <c r="G21" s="19">
        <v>16</v>
      </c>
      <c r="H21" s="22">
        <f>G21*H6</f>
        <v>448</v>
      </c>
      <c r="I21" s="30">
        <f t="shared" si="1"/>
        <v>2115</v>
      </c>
      <c r="J21" s="3"/>
      <c r="K21" s="30">
        <f t="shared" si="2"/>
        <v>2115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 t="shared" si="2"/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 t="shared" si="2"/>
        <v>0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 t="shared" si="2"/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 t="shared" si="2"/>
        <v>0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 t="shared" si="2"/>
        <v>0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 t="shared" si="2"/>
        <v>0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220206</v>
      </c>
      <c r="F28" s="21">
        <v>0</v>
      </c>
      <c r="G28" s="19">
        <v>4</v>
      </c>
      <c r="H28" s="22">
        <f>G28*H6</f>
        <v>112</v>
      </c>
      <c r="I28" s="30">
        <f t="shared" si="1"/>
        <v>112</v>
      </c>
      <c r="J28" s="3"/>
      <c r="K28" s="30">
        <f t="shared" si="2"/>
        <v>112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 t="shared" si="2"/>
        <v>0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 t="shared" si="2"/>
        <v>0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 t="shared" si="2"/>
        <v>0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 t="shared" si="2"/>
        <v>0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 t="shared" si="2"/>
        <v>0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189155</v>
      </c>
      <c r="F34" s="21"/>
      <c r="G34" s="19"/>
      <c r="H34" s="22">
        <f>G34*H6</f>
        <v>0</v>
      </c>
      <c r="I34" s="30">
        <f t="shared" si="1"/>
        <v>0</v>
      </c>
      <c r="J34" s="3"/>
      <c r="K34" s="30">
        <f t="shared" si="2"/>
        <v>0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 t="shared" si="2"/>
        <v>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 t="shared" si="2"/>
        <v>0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 t="shared" si="2"/>
        <v>0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0">
        <f t="shared" si="1"/>
        <v>0</v>
      </c>
      <c r="J38" s="3"/>
      <c r="K38" s="30">
        <f t="shared" si="2"/>
        <v>0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128763</v>
      </c>
      <c r="F39" s="21">
        <v>537</v>
      </c>
      <c r="G39" s="19">
        <v>10</v>
      </c>
      <c r="H39" s="22">
        <f>G39*H6</f>
        <v>280</v>
      </c>
      <c r="I39" s="30">
        <f t="shared" si="1"/>
        <v>817</v>
      </c>
      <c r="J39" s="3"/>
      <c r="K39" s="30">
        <f t="shared" si="2"/>
        <v>817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94928</v>
      </c>
      <c r="F40" s="21">
        <v>17</v>
      </c>
      <c r="G40" s="19">
        <v>4</v>
      </c>
      <c r="H40" s="22">
        <f>G40*H6</f>
        <v>112</v>
      </c>
      <c r="I40" s="30">
        <f t="shared" si="1"/>
        <v>129</v>
      </c>
      <c r="J40" s="3"/>
      <c r="K40" s="30">
        <f t="shared" si="2"/>
        <v>129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 t="shared" si="2"/>
        <v>0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 t="shared" si="2"/>
        <v>0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 t="shared" si="2"/>
        <v>0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79999</v>
      </c>
      <c r="F44" s="21">
        <v>815</v>
      </c>
      <c r="G44" s="19">
        <v>6</v>
      </c>
      <c r="H44" s="22">
        <f>G44*H6</f>
        <v>168</v>
      </c>
      <c r="I44" s="30">
        <f t="shared" si="1"/>
        <v>983</v>
      </c>
      <c r="J44" s="3"/>
      <c r="K44" s="30">
        <f t="shared" si="2"/>
        <v>983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51919</v>
      </c>
      <c r="F45" s="21">
        <v>243</v>
      </c>
      <c r="G45" s="19">
        <v>2</v>
      </c>
      <c r="H45" s="22">
        <f>G45*H6</f>
        <v>56</v>
      </c>
      <c r="I45" s="30">
        <f t="shared" si="1"/>
        <v>299</v>
      </c>
      <c r="J45" s="3"/>
      <c r="K45" s="30">
        <f t="shared" si="2"/>
        <v>299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54047</v>
      </c>
      <c r="F46" s="21">
        <v>148</v>
      </c>
      <c r="G46" s="19">
        <v>6</v>
      </c>
      <c r="H46" s="22">
        <f>G46*H6</f>
        <v>168</v>
      </c>
      <c r="I46" s="30">
        <f t="shared" si="1"/>
        <v>316</v>
      </c>
      <c r="J46" s="3"/>
      <c r="K46" s="30">
        <f t="shared" si="2"/>
        <v>316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63994</v>
      </c>
      <c r="F47" s="21">
        <v>0</v>
      </c>
      <c r="G47" s="19">
        <v>4</v>
      </c>
      <c r="H47" s="22">
        <f>G47*H6</f>
        <v>112</v>
      </c>
      <c r="I47" s="30">
        <f t="shared" si="1"/>
        <v>112</v>
      </c>
      <c r="J47" s="3"/>
      <c r="K47" s="30">
        <f t="shared" si="2"/>
        <v>112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23005</v>
      </c>
      <c r="F48" s="21">
        <v>57</v>
      </c>
      <c r="G48" s="19">
        <v>4</v>
      </c>
      <c r="H48" s="22">
        <f>G48*H6</f>
        <v>112</v>
      </c>
      <c r="I48" s="30">
        <f t="shared" si="1"/>
        <v>169</v>
      </c>
      <c r="J48" s="3"/>
      <c r="K48" s="30">
        <f t="shared" si="2"/>
        <v>169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21634</v>
      </c>
      <c r="F49" s="21">
        <v>12</v>
      </c>
      <c r="G49" s="19">
        <v>4</v>
      </c>
      <c r="H49" s="22">
        <f>G49*H6</f>
        <v>112</v>
      </c>
      <c r="I49" s="30">
        <f t="shared" si="1"/>
        <v>124</v>
      </c>
      <c r="J49" s="3"/>
      <c r="K49" s="30">
        <f t="shared" si="2"/>
        <v>124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 t="shared" si="2"/>
        <v>0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 t="shared" si="2"/>
        <v>0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 t="shared" si="2"/>
        <v>0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 t="shared" si="2"/>
        <v>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 t="shared" si="2"/>
        <v>0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128942</v>
      </c>
      <c r="F55" s="21">
        <v>59.62</v>
      </c>
      <c r="G55" s="19">
        <v>8</v>
      </c>
      <c r="H55" s="22">
        <f>G55*H6</f>
        <v>224</v>
      </c>
      <c r="I55" s="30">
        <f t="shared" si="1"/>
        <v>283.62</v>
      </c>
      <c r="J55" s="3"/>
      <c r="K55" s="30">
        <f t="shared" si="2"/>
        <v>283.62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104301</v>
      </c>
      <c r="F56" s="21">
        <v>57</v>
      </c>
      <c r="G56" s="19">
        <v>8</v>
      </c>
      <c r="H56" s="22">
        <f>G56*H6</f>
        <v>224</v>
      </c>
      <c r="I56" s="30">
        <f t="shared" si="1"/>
        <v>281</v>
      </c>
      <c r="J56" s="3"/>
      <c r="K56" s="30">
        <f t="shared" si="2"/>
        <v>281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>
        <v>84183</v>
      </c>
      <c r="F57" s="21">
        <v>34</v>
      </c>
      <c r="G57" s="19">
        <v>8</v>
      </c>
      <c r="H57" s="22">
        <f>G57*H6</f>
        <v>224</v>
      </c>
      <c r="I57" s="30">
        <f t="shared" si="1"/>
        <v>258</v>
      </c>
      <c r="J57" s="3"/>
      <c r="K57" s="30">
        <f t="shared" si="2"/>
        <v>258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3856.62</v>
      </c>
      <c r="G58" s="26">
        <f t="shared" ref="G58:H58" si="3">SUM(G8:G57)</f>
        <v>92</v>
      </c>
      <c r="H58" s="25">
        <f t="shared" si="3"/>
        <v>2576</v>
      </c>
      <c r="I58" s="30">
        <f>SUM(I8:I57)</f>
        <v>6432.62</v>
      </c>
      <c r="J58" s="25">
        <f t="shared" ref="J58" si="4">SUM(J8:J57)</f>
        <v>0</v>
      </c>
      <c r="K58" s="25">
        <f t="shared" ref="K58" si="5">SUM(K8:K57)</f>
        <v>6432.62</v>
      </c>
      <c r="L58" s="25">
        <f t="shared" ref="L58" si="6">SUM(L8:L57)</f>
        <v>0</v>
      </c>
    </row>
    <row r="62" spans="1:12" ht="19.5" thickBot="1" x14ac:dyDescent="0.35">
      <c r="F62" s="7" t="s">
        <v>68</v>
      </c>
      <c r="G62" s="5" t="s">
        <v>69</v>
      </c>
      <c r="H62" s="5"/>
      <c r="I62" s="5"/>
      <c r="J62" s="5"/>
      <c r="K62" s="5"/>
    </row>
    <row r="63" spans="1:12" ht="15.75" thickTop="1" x14ac:dyDescent="0.25">
      <c r="G63" t="s">
        <v>70</v>
      </c>
      <c r="L63" s="34">
        <v>41472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J4" sqref="J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71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H4" si="0">F58</f>
        <v>4825</v>
      </c>
      <c r="G4" s="13">
        <f t="shared" si="0"/>
        <v>160</v>
      </c>
      <c r="H4" s="14">
        <f t="shared" si="0"/>
        <v>4480</v>
      </c>
      <c r="I4" s="12">
        <f>I58</f>
        <v>9305</v>
      </c>
      <c r="J4" s="15">
        <f>J58</f>
        <v>498</v>
      </c>
      <c r="K4" s="15">
        <f>K58</f>
        <v>15737.62</v>
      </c>
      <c r="L4" s="15">
        <f>L58</f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129125</v>
      </c>
      <c r="F8" s="28">
        <v>19</v>
      </c>
      <c r="G8" s="29">
        <v>4</v>
      </c>
      <c r="H8" s="30">
        <f>G8*H6</f>
        <v>112</v>
      </c>
      <c r="I8" s="30">
        <f>SUM(F8,H8)</f>
        <v>131</v>
      </c>
      <c r="J8" s="4"/>
      <c r="K8" s="30">
        <f>SUM('July 2013'!I8,'Aug 2013'!I8)</f>
        <v>131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>
        <v>14994</v>
      </c>
      <c r="F11" s="21">
        <v>183</v>
      </c>
      <c r="G11" s="19">
        <v>4</v>
      </c>
      <c r="H11" s="22">
        <f>G11*H6</f>
        <v>112</v>
      </c>
      <c r="I11" s="30">
        <f t="shared" si="1"/>
        <v>295</v>
      </c>
      <c r="J11" s="3"/>
      <c r="K11" s="30">
        <f>SUM('July 2013'!I11,'Aug 2013'!I11)</f>
        <v>295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2013'!I13)</f>
        <v>0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2013'!I14)</f>
        <v>0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2013'!I16)</f>
        <v>0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2013'!I17)</f>
        <v>0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23742</v>
      </c>
      <c r="F18" s="21">
        <v>21</v>
      </c>
      <c r="G18" s="19">
        <v>4</v>
      </c>
      <c r="H18" s="22">
        <f>G18*H6</f>
        <v>112</v>
      </c>
      <c r="I18" s="30">
        <f t="shared" si="1"/>
        <v>133</v>
      </c>
      <c r="J18" s="3"/>
      <c r="K18" s="30">
        <f>SUM('July 2013'!I18,'Aug 2013'!I18)</f>
        <v>268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>
        <v>40264</v>
      </c>
      <c r="F19" s="21">
        <v>416</v>
      </c>
      <c r="G19" s="19">
        <v>4</v>
      </c>
      <c r="H19" s="22">
        <f>G19*H6</f>
        <v>112</v>
      </c>
      <c r="I19" s="30">
        <f t="shared" si="1"/>
        <v>528</v>
      </c>
      <c r="J19" s="3"/>
      <c r="K19" s="30">
        <f>SUM('July 2013'!I19,'Aug 2013'!I19)</f>
        <v>528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169637</v>
      </c>
      <c r="F20" s="21">
        <v>21</v>
      </c>
      <c r="G20" s="19">
        <v>4</v>
      </c>
      <c r="H20" s="22">
        <f>G20*H6</f>
        <v>112</v>
      </c>
      <c r="I20" s="30">
        <f t="shared" si="1"/>
        <v>133</v>
      </c>
      <c r="J20" s="3"/>
      <c r="K20" s="30">
        <f>SUM('July 2013'!I20,'Aug 2013'!I20)</f>
        <v>133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184251</v>
      </c>
      <c r="F21" s="21">
        <v>552</v>
      </c>
      <c r="G21" s="19">
        <v>12</v>
      </c>
      <c r="H21" s="22">
        <f>G21*H6</f>
        <v>336</v>
      </c>
      <c r="I21" s="30">
        <f t="shared" si="1"/>
        <v>888</v>
      </c>
      <c r="J21" s="3"/>
      <c r="K21" s="30">
        <f>SUM('July 2013'!I21,'Aug 2013'!I21)</f>
        <v>3003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2013'!I23)</f>
        <v>0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>
        <v>60567</v>
      </c>
      <c r="F25" s="21">
        <v>29</v>
      </c>
      <c r="G25" s="19">
        <v>4</v>
      </c>
      <c r="H25" s="22">
        <f>G25*H6</f>
        <v>112</v>
      </c>
      <c r="I25" s="30">
        <f t="shared" si="1"/>
        <v>141</v>
      </c>
      <c r="J25" s="3"/>
      <c r="K25" s="30">
        <f>SUM('July 2013'!I25,'Aug 2013'!I25)</f>
        <v>141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247499</v>
      </c>
      <c r="F26" s="21">
        <v>667</v>
      </c>
      <c r="G26" s="19">
        <v>8</v>
      </c>
      <c r="H26" s="22">
        <f>G26*H6</f>
        <v>224</v>
      </c>
      <c r="I26" s="30">
        <f t="shared" si="1"/>
        <v>891</v>
      </c>
      <c r="J26" s="3"/>
      <c r="K26" s="30">
        <f>SUM('July 2013'!I26,'Aug 2013'!I26)</f>
        <v>891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217844</v>
      </c>
      <c r="F27" s="21">
        <v>19</v>
      </c>
      <c r="G27" s="19">
        <v>4</v>
      </c>
      <c r="H27" s="22">
        <f>G27*H6</f>
        <v>112</v>
      </c>
      <c r="I27" s="30">
        <f t="shared" si="1"/>
        <v>131</v>
      </c>
      <c r="J27" s="3"/>
      <c r="K27" s="30">
        <f>SUM('July 2013'!I27,'Aug 2013'!I27)</f>
        <v>131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2013'!I28)</f>
        <v>112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178622</v>
      </c>
      <c r="F29" s="21">
        <v>19</v>
      </c>
      <c r="G29" s="19">
        <v>4</v>
      </c>
      <c r="H29" s="22">
        <f>G29*H6</f>
        <v>112</v>
      </c>
      <c r="I29" s="30">
        <f t="shared" si="1"/>
        <v>131</v>
      </c>
      <c r="J29" s="3"/>
      <c r="K29" s="30">
        <f>SUM('July 2013'!I29,'Aug 2013'!I29)</f>
        <v>131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>SUM('July 2013'!I30,'Aug 2013'!I30)</f>
        <v>0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248470</v>
      </c>
      <c r="F31" s="21">
        <v>17</v>
      </c>
      <c r="G31" s="19">
        <v>4</v>
      </c>
      <c r="H31" s="22">
        <f>G31*H6</f>
        <v>112</v>
      </c>
      <c r="I31" s="30">
        <f t="shared" si="1"/>
        <v>129</v>
      </c>
      <c r="J31" s="3"/>
      <c r="K31" s="30">
        <f>SUM('July 2013'!I31,'Aug 2013'!I31)</f>
        <v>129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228826</v>
      </c>
      <c r="F32" s="21">
        <v>149</v>
      </c>
      <c r="G32" s="19">
        <v>6</v>
      </c>
      <c r="H32" s="22">
        <f>G32*H6</f>
        <v>168</v>
      </c>
      <c r="I32" s="30">
        <f t="shared" si="1"/>
        <v>317</v>
      </c>
      <c r="J32" s="3"/>
      <c r="K32" s="30">
        <f>SUM('July 2013'!I32,'Aug 2013'!I32)</f>
        <v>317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2013'!I33)</f>
        <v>0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0">
        <f t="shared" si="1"/>
        <v>0</v>
      </c>
      <c r="J34" s="3"/>
      <c r="K34" s="30">
        <f>SUM('July 2013'!I34,'Aug 2013'!I34)</f>
        <v>0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2013'!I35)</f>
        <v>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143925</v>
      </c>
      <c r="F36" s="21">
        <v>262</v>
      </c>
      <c r="G36" s="19">
        <v>4</v>
      </c>
      <c r="H36" s="22">
        <f>G36*H6</f>
        <v>112</v>
      </c>
      <c r="I36" s="30">
        <f t="shared" si="1"/>
        <v>374</v>
      </c>
      <c r="J36" s="3"/>
      <c r="K36" s="30">
        <f>SUM('July 2013'!I36,'Aug 2013'!I36)</f>
        <v>374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169252</v>
      </c>
      <c r="F37" s="21">
        <v>17</v>
      </c>
      <c r="G37" s="19">
        <v>4</v>
      </c>
      <c r="H37" s="22">
        <f>G37*H6</f>
        <v>112</v>
      </c>
      <c r="I37" s="30">
        <f t="shared" si="1"/>
        <v>129</v>
      </c>
      <c r="J37" s="3"/>
      <c r="K37" s="30">
        <f>SUM('July 2013'!I37,'Aug 2013'!I37)</f>
        <v>129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206352</v>
      </c>
      <c r="F38" s="21">
        <v>17</v>
      </c>
      <c r="G38" s="19">
        <v>4</v>
      </c>
      <c r="H38" s="22">
        <f>G38*H6</f>
        <v>112</v>
      </c>
      <c r="I38" s="30">
        <f t="shared" si="1"/>
        <v>129</v>
      </c>
      <c r="J38" s="3"/>
      <c r="K38" s="30">
        <f>SUM('July 2013'!I38,'Aug 2013'!I38)</f>
        <v>129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129048</v>
      </c>
      <c r="F39" s="21">
        <v>26</v>
      </c>
      <c r="G39" s="19">
        <v>4</v>
      </c>
      <c r="H39" s="22">
        <f>G39*H6</f>
        <v>112</v>
      </c>
      <c r="I39" s="30">
        <f t="shared" si="1"/>
        <v>138</v>
      </c>
      <c r="J39" s="3"/>
      <c r="K39" s="30">
        <f>SUM('July 2013'!I39,'Aug 2013'!I39)</f>
        <v>955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95424</v>
      </c>
      <c r="F40" s="21">
        <v>34</v>
      </c>
      <c r="G40" s="19">
        <v>4</v>
      </c>
      <c r="H40" s="22">
        <f>G40*H6</f>
        <v>112</v>
      </c>
      <c r="I40" s="30">
        <f t="shared" si="1"/>
        <v>146</v>
      </c>
      <c r="J40" s="3"/>
      <c r="K40" s="30">
        <f>SUM('July 2013'!I40,'Aug 2013'!I40)</f>
        <v>275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>SUM('July 2013'!I41,'Aug 2013'!I41)</f>
        <v>0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/>
      <c r="I42" s="30">
        <f t="shared" si="1"/>
        <v>0</v>
      </c>
      <c r="J42" s="3"/>
      <c r="K42" s="30">
        <f>SUM('July 2013'!I42,'Aug 2013'!I42)</f>
        <v>0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88011</v>
      </c>
      <c r="F43" s="21">
        <v>1236</v>
      </c>
      <c r="G43" s="19">
        <v>28</v>
      </c>
      <c r="H43" s="22">
        <f>G43*H6</f>
        <v>784</v>
      </c>
      <c r="I43" s="30">
        <f t="shared" si="1"/>
        <v>2020</v>
      </c>
      <c r="J43" s="3"/>
      <c r="K43" s="30">
        <f>SUM('July 2013'!I43,'Aug 2013'!I43)</f>
        <v>2020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80443</v>
      </c>
      <c r="F44" s="21">
        <v>274</v>
      </c>
      <c r="G44" s="19">
        <v>16</v>
      </c>
      <c r="H44" s="22">
        <f>G44*H6</f>
        <v>448</v>
      </c>
      <c r="I44" s="30">
        <f t="shared" si="1"/>
        <v>722</v>
      </c>
      <c r="J44" s="3"/>
      <c r="K44" s="30">
        <f>SUM('July 2013'!I44,'Aug 2013'!I44)</f>
        <v>1705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52243</v>
      </c>
      <c r="F45" s="21">
        <v>671</v>
      </c>
      <c r="G45" s="19">
        <v>6</v>
      </c>
      <c r="H45" s="22">
        <f>G45*H6</f>
        <v>168</v>
      </c>
      <c r="I45" s="30">
        <f t="shared" si="1"/>
        <v>839</v>
      </c>
      <c r="J45" s="3"/>
      <c r="K45" s="30">
        <f>SUM('July 2013'!I45,'Aug 2013'!I45)</f>
        <v>1138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0">
        <f t="shared" si="1"/>
        <v>0</v>
      </c>
      <c r="J46" s="3"/>
      <c r="K46" s="30">
        <f>SUM('July 2013'!I46,'Aug 2013'!I46)</f>
        <v>316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65157</v>
      </c>
      <c r="F47" s="21">
        <v>67</v>
      </c>
      <c r="G47" s="19">
        <v>4</v>
      </c>
      <c r="H47" s="22">
        <f>G47*H6</f>
        <v>112</v>
      </c>
      <c r="I47" s="30">
        <f t="shared" si="1"/>
        <v>179</v>
      </c>
      <c r="J47" s="3"/>
      <c r="K47" s="30">
        <f>SUM('July 2013'!I47,'Aug 2013'!I47)</f>
        <v>291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0">
        <f t="shared" si="1"/>
        <v>0</v>
      </c>
      <c r="J48" s="3"/>
      <c r="K48" s="30">
        <f>SUM('July 2013'!I48,'Aug 2013'!I48)</f>
        <v>169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22878</v>
      </c>
      <c r="F49" s="21">
        <v>17</v>
      </c>
      <c r="G49" s="19">
        <v>4</v>
      </c>
      <c r="H49" s="22">
        <f>G49*H6</f>
        <v>112</v>
      </c>
      <c r="I49" s="30">
        <f t="shared" si="1"/>
        <v>129</v>
      </c>
      <c r="J49" s="3"/>
      <c r="K49" s="30">
        <f>SUM('July 2013'!I49,'Aug 2013'!I49)</f>
        <v>253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2013'!I50)</f>
        <v>0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2013'!I51)</f>
        <v>0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6923</v>
      </c>
      <c r="F52" s="21">
        <v>17</v>
      </c>
      <c r="G52" s="19">
        <v>4</v>
      </c>
      <c r="H52" s="22">
        <f>G52*H6</f>
        <v>112</v>
      </c>
      <c r="I52" s="30">
        <f t="shared" si="1"/>
        <v>129</v>
      </c>
      <c r="J52" s="3"/>
      <c r="K52" s="30">
        <f>SUM('July 2013'!I52,'Aug 2013'!I52)</f>
        <v>129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>SUM('July 2013'!I53,'Aug 2013'!I53)</f>
        <v>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8412</v>
      </c>
      <c r="F54" s="21">
        <v>29</v>
      </c>
      <c r="G54" s="19">
        <v>4</v>
      </c>
      <c r="H54" s="22">
        <f>G54*H6</f>
        <v>112</v>
      </c>
      <c r="I54" s="30">
        <f t="shared" si="1"/>
        <v>141</v>
      </c>
      <c r="J54" s="3"/>
      <c r="K54" s="30">
        <f>SUM('July 2013'!I54,'Aug 2013'!I54)</f>
        <v>141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128996</v>
      </c>
      <c r="F55" s="21">
        <v>15</v>
      </c>
      <c r="G55" s="19">
        <v>4</v>
      </c>
      <c r="H55" s="22">
        <f>G55*H6</f>
        <v>112</v>
      </c>
      <c r="I55" s="30">
        <f t="shared" si="1"/>
        <v>127</v>
      </c>
      <c r="J55" s="3"/>
      <c r="K55" s="30">
        <f>SUM('July 2013'!I55,'Aug 2013'!I55)</f>
        <v>410.62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104806</v>
      </c>
      <c r="F56" s="21">
        <v>15</v>
      </c>
      <c r="G56" s="19">
        <v>4</v>
      </c>
      <c r="H56" s="22">
        <f>G56*H6</f>
        <v>112</v>
      </c>
      <c r="I56" s="30">
        <f t="shared" si="1"/>
        <v>127</v>
      </c>
      <c r="J56" s="3">
        <v>498</v>
      </c>
      <c r="K56" s="30">
        <f>SUM('July 2013'!I56,'Aug 2013'!I56)</f>
        <v>408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>
        <v>84247</v>
      </c>
      <c r="F57" s="21">
        <v>16</v>
      </c>
      <c r="G57" s="19">
        <v>4</v>
      </c>
      <c r="H57" s="22">
        <f>G57*H6</f>
        <v>112</v>
      </c>
      <c r="I57" s="30">
        <f t="shared" si="1"/>
        <v>128</v>
      </c>
      <c r="J57" s="3"/>
      <c r="K57" s="30">
        <f>SUM('July 2013'!I57,'Aug 2013'!I57)</f>
        <v>386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4825</v>
      </c>
      <c r="G58" s="26">
        <f t="shared" ref="G58:L58" si="2">SUM(G8:G57)</f>
        <v>160</v>
      </c>
      <c r="H58" s="25">
        <f t="shared" si="2"/>
        <v>4480</v>
      </c>
      <c r="I58" s="25">
        <f t="shared" si="2"/>
        <v>9305</v>
      </c>
      <c r="J58" s="25">
        <f t="shared" si="2"/>
        <v>498</v>
      </c>
      <c r="K58" s="25">
        <f t="shared" si="2"/>
        <v>15737.62</v>
      </c>
      <c r="L58" s="25">
        <f t="shared" si="2"/>
        <v>0</v>
      </c>
    </row>
    <row r="62" spans="1:12" ht="19.5" thickBot="1" x14ac:dyDescent="0.35">
      <c r="F62" s="7" t="s">
        <v>68</v>
      </c>
      <c r="G62" s="5" t="s">
        <v>69</v>
      </c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41506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J4" sqref="J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72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5302.47</v>
      </c>
      <c r="G4" s="13">
        <f t="shared" si="0"/>
        <v>156</v>
      </c>
      <c r="H4" s="14">
        <f t="shared" si="0"/>
        <v>4368</v>
      </c>
      <c r="I4" s="12">
        <f>I58</f>
        <v>9670.4700000000012</v>
      </c>
      <c r="J4" s="15">
        <f t="shared" si="0"/>
        <v>0</v>
      </c>
      <c r="K4" s="15">
        <f t="shared" si="0"/>
        <v>25408.09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149153</v>
      </c>
      <c r="F8" s="28">
        <v>358.47</v>
      </c>
      <c r="G8" s="29">
        <v>16</v>
      </c>
      <c r="H8" s="30">
        <v>448</v>
      </c>
      <c r="I8" s="30">
        <f>SUM(F8,H8)</f>
        <v>806.47</v>
      </c>
      <c r="J8" s="4"/>
      <c r="K8" s="30">
        <f>SUM('July 2013'!I8,'Aug 2013'!I8,'Sept 2013'!I8)</f>
        <v>937.47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2013'!I11)</f>
        <v>295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>
        <v>14823</v>
      </c>
      <c r="F13" s="21">
        <v>17</v>
      </c>
      <c r="G13" s="19">
        <v>4</v>
      </c>
      <c r="H13" s="22">
        <f>G13*H6</f>
        <v>112</v>
      </c>
      <c r="I13" s="30">
        <f t="shared" si="1"/>
        <v>129</v>
      </c>
      <c r="J13" s="3"/>
      <c r="K13" s="30">
        <f>SUM('July 2013'!I13,'Aug 2013'!I13,'Sept 2013'!I13)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24237</v>
      </c>
      <c r="F14" s="21">
        <v>750</v>
      </c>
      <c r="G14" s="19">
        <v>16</v>
      </c>
      <c r="H14" s="22">
        <f>G14*H6</f>
        <v>448</v>
      </c>
      <c r="I14" s="30">
        <f t="shared" si="1"/>
        <v>1198</v>
      </c>
      <c r="J14" s="3"/>
      <c r="K14" s="30">
        <f>SUM('July 2013'!I14,'Aug 2013'!I14,'Sept 2013'!I14)</f>
        <v>1198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2013'!I16)</f>
        <v>0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60994</v>
      </c>
      <c r="F17" s="21">
        <v>708</v>
      </c>
      <c r="G17" s="19">
        <v>6</v>
      </c>
      <c r="H17" s="22">
        <f>G17*H6</f>
        <v>168</v>
      </c>
      <c r="I17" s="30">
        <f t="shared" si="1"/>
        <v>876</v>
      </c>
      <c r="J17" s="3"/>
      <c r="K17" s="30">
        <f>SUM('July 2013'!I17,'Aug 2013'!I17,'Sept 2013'!I17)</f>
        <v>876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2013'!I18)</f>
        <v>268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2013'!I19)</f>
        <v>528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2013'!I20)</f>
        <v>133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/>
      <c r="F21" s="21"/>
      <c r="G21" s="19"/>
      <c r="H21" s="22">
        <f>G21*H6</f>
        <v>0</v>
      </c>
      <c r="I21" s="30">
        <f t="shared" si="1"/>
        <v>0</v>
      </c>
      <c r="J21" s="3"/>
      <c r="K21" s="30">
        <f>SUM('July 2013'!I21,'Aug 2013'!I21,'Sept 2013'!I21)</f>
        <v>3003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298465</v>
      </c>
      <c r="F23" s="21">
        <v>67</v>
      </c>
      <c r="G23" s="19">
        <v>4</v>
      </c>
      <c r="H23" s="22">
        <f>G23*H6</f>
        <v>112</v>
      </c>
      <c r="I23" s="30">
        <f t="shared" si="1"/>
        <v>179</v>
      </c>
      <c r="J23" s="3"/>
      <c r="K23" s="30">
        <f>SUM('July 2013'!I23,'Aug 2013'!I23,'Sept 2013'!I23)</f>
        <v>179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>
        <v>61498</v>
      </c>
      <c r="F25" s="21">
        <v>77</v>
      </c>
      <c r="G25" s="19">
        <v>4</v>
      </c>
      <c r="H25" s="22">
        <f>G25*H6</f>
        <v>112</v>
      </c>
      <c r="I25" s="30">
        <f t="shared" si="1"/>
        <v>189</v>
      </c>
      <c r="J25" s="3"/>
      <c r="K25" s="30">
        <f>SUM('July 2013'!I25,'Aug 2013'!I25,'Sept 2013'!I25)</f>
        <v>330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>SUM('July 2013'!I26,'Aug 2013'!I26,'Sept 2013'!I26)</f>
        <v>891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2013'!I27)</f>
        <v>131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220723</v>
      </c>
      <c r="F28" s="21">
        <v>126</v>
      </c>
      <c r="G28" s="19">
        <v>6</v>
      </c>
      <c r="H28" s="22">
        <f>G28*H6</f>
        <v>168</v>
      </c>
      <c r="I28" s="30">
        <f t="shared" si="1"/>
        <v>294</v>
      </c>
      <c r="J28" s="3"/>
      <c r="K28" s="30">
        <f>SUM('July 2013'!I28,'Aug 2013'!I28,'Sept 2013'!I28)</f>
        <v>406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180196</v>
      </c>
      <c r="F29" s="21">
        <v>326</v>
      </c>
      <c r="G29" s="19">
        <v>4</v>
      </c>
      <c r="H29" s="22">
        <f>G29*H6</f>
        <v>112</v>
      </c>
      <c r="I29" s="30">
        <f t="shared" si="1"/>
        <v>438</v>
      </c>
      <c r="J29" s="3"/>
      <c r="K29" s="30">
        <f>SUM('July 2013'!I29,'Aug 2013'!I29,'Sept 2013'!I29)</f>
        <v>569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18017</v>
      </c>
      <c r="F30" s="21">
        <v>140</v>
      </c>
      <c r="G30" s="19">
        <v>6</v>
      </c>
      <c r="H30" s="22">
        <f>G30*H6</f>
        <v>168</v>
      </c>
      <c r="I30" s="30">
        <f t="shared" si="1"/>
        <v>308</v>
      </c>
      <c r="J30" s="3"/>
      <c r="K30" s="30">
        <f>SUM('July 2013'!I30,'Aug 2013'!I30,'Sept 2013'!I30)</f>
        <v>308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248527</v>
      </c>
      <c r="F31" s="21">
        <v>288</v>
      </c>
      <c r="G31" s="19">
        <v>4</v>
      </c>
      <c r="H31" s="22">
        <f>G31*H6</f>
        <v>112</v>
      </c>
      <c r="I31" s="30">
        <f t="shared" si="1"/>
        <v>400</v>
      </c>
      <c r="J31" s="3"/>
      <c r="K31" s="30">
        <f>SUM('July 2013'!I31,'Aug 2013'!I31,'Sept 2013'!I31)</f>
        <v>529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230552</v>
      </c>
      <c r="F32" s="21">
        <v>204</v>
      </c>
      <c r="G32" s="19">
        <v>4</v>
      </c>
      <c r="H32" s="22">
        <f>G32*H6</f>
        <v>112</v>
      </c>
      <c r="I32" s="30">
        <f t="shared" si="1"/>
        <v>316</v>
      </c>
      <c r="J32" s="3"/>
      <c r="K32" s="30">
        <f>SUM('July 2013'!I32,'Aug 2013'!I32,'Sept 2013'!I32)</f>
        <v>633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165694</v>
      </c>
      <c r="F33" s="21">
        <v>26</v>
      </c>
      <c r="G33" s="19">
        <v>4</v>
      </c>
      <c r="H33" s="22">
        <f>G33*H6</f>
        <v>112</v>
      </c>
      <c r="I33" s="30">
        <f t="shared" si="1"/>
        <v>138</v>
      </c>
      <c r="J33" s="3"/>
      <c r="K33" s="30">
        <f>SUM('July 2013'!I33,'Aug 2013'!I33,'Sept 2013'!I33)</f>
        <v>138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191023</v>
      </c>
      <c r="F34" s="21">
        <v>143</v>
      </c>
      <c r="G34" s="19">
        <v>4</v>
      </c>
      <c r="H34" s="22">
        <f>G34*H6</f>
        <v>112</v>
      </c>
      <c r="I34" s="30">
        <f t="shared" si="1"/>
        <v>255</v>
      </c>
      <c r="J34" s="3"/>
      <c r="K34" s="30">
        <f>SUM('July 2013'!I34,'Aug 2013'!I34,'Sept 2013'!I34)</f>
        <v>255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170563</v>
      </c>
      <c r="F35" s="21">
        <v>19</v>
      </c>
      <c r="G35" s="19">
        <v>4</v>
      </c>
      <c r="H35" s="22">
        <f>G35*H6</f>
        <v>112</v>
      </c>
      <c r="I35" s="30">
        <f t="shared" si="1"/>
        <v>131</v>
      </c>
      <c r="J35" s="3"/>
      <c r="K35" s="30">
        <f>SUM('July 2013'!I35,'Aug 2013'!I35,'Sept 2013'!I35)</f>
        <v>131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145353</v>
      </c>
      <c r="F36" s="21">
        <v>26</v>
      </c>
      <c r="G36" s="19">
        <v>4</v>
      </c>
      <c r="H36" s="22">
        <f>G36*H6</f>
        <v>112</v>
      </c>
      <c r="I36" s="30">
        <f t="shared" si="1"/>
        <v>138</v>
      </c>
      <c r="J36" s="3"/>
      <c r="K36" s="30">
        <f>SUM('July 2013'!I36,'Aug 2013'!I36,'Sept 2013'!I36)</f>
        <v>512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2013'!I37)</f>
        <v>129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210386</v>
      </c>
      <c r="F38" s="21">
        <v>393</v>
      </c>
      <c r="G38" s="19">
        <v>6</v>
      </c>
      <c r="H38" s="22">
        <f>G38*H6</f>
        <v>168</v>
      </c>
      <c r="I38" s="30">
        <f t="shared" si="1"/>
        <v>561</v>
      </c>
      <c r="J38" s="3"/>
      <c r="K38" s="30">
        <f>SUM('July 2013'!I38,'Aug 2013'!I38,'Sept 2013'!I38)</f>
        <v>690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2013'!I39)</f>
        <v>955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/>
      <c r="F40" s="21"/>
      <c r="G40" s="19"/>
      <c r="H40" s="22">
        <f>G40*H6</f>
        <v>0</v>
      </c>
      <c r="I40" s="30">
        <f t="shared" si="1"/>
        <v>0</v>
      </c>
      <c r="J40" s="3"/>
      <c r="K40" s="30">
        <f>SUM('July 2013'!I40,'Aug 2013'!I40,'Sept 2013'!I40)</f>
        <v>275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94631</v>
      </c>
      <c r="F41" s="21">
        <v>240</v>
      </c>
      <c r="G41" s="19">
        <v>10</v>
      </c>
      <c r="H41" s="22">
        <f>G41*H6</f>
        <v>280</v>
      </c>
      <c r="I41" s="30">
        <f t="shared" si="1"/>
        <v>520</v>
      </c>
      <c r="J41" s="3"/>
      <c r="K41" s="30">
        <f>SUM('July 2013'!I41,'Aug 2013'!I41,'Sept 2013'!I41)</f>
        <v>520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95057</v>
      </c>
      <c r="F42" s="21">
        <v>17</v>
      </c>
      <c r="G42" s="19">
        <v>4</v>
      </c>
      <c r="H42" s="22">
        <f>G42*H6</f>
        <v>112</v>
      </c>
      <c r="I42" s="30">
        <f t="shared" si="1"/>
        <v>129</v>
      </c>
      <c r="J42" s="3"/>
      <c r="K42" s="30">
        <f>SUM('July 2013'!I42,'Aug 2013'!I42,'Sept 2013'!I42)</f>
        <v>129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2013'!I43)</f>
        <v>2020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80754</v>
      </c>
      <c r="F44" s="21">
        <v>287</v>
      </c>
      <c r="G44" s="19">
        <v>4</v>
      </c>
      <c r="H44" s="22">
        <f>G44*H6</f>
        <v>112</v>
      </c>
      <c r="I44" s="30">
        <f t="shared" si="1"/>
        <v>399</v>
      </c>
      <c r="J44" s="3"/>
      <c r="K44" s="30">
        <f>SUM('July 2013'!I44,'Aug 2013'!I44,'Sept 2013'!I44)</f>
        <v>2104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2013'!I45)</f>
        <v>1138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56977</v>
      </c>
      <c r="F46" s="21">
        <v>527</v>
      </c>
      <c r="G46" s="19">
        <v>4</v>
      </c>
      <c r="H46" s="22">
        <f>G46*H6</f>
        <v>112</v>
      </c>
      <c r="I46" s="30">
        <f t="shared" si="1"/>
        <v>639</v>
      </c>
      <c r="J46" s="3"/>
      <c r="K46" s="30">
        <f>SUM('July 2013'!I46,'Aug 2013'!I46,'Sept 2013'!I46)</f>
        <v>955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67277</v>
      </c>
      <c r="F47" s="21">
        <v>144</v>
      </c>
      <c r="G47" s="19">
        <v>8</v>
      </c>
      <c r="H47" s="22">
        <f>G47*H6</f>
        <v>224</v>
      </c>
      <c r="I47" s="30">
        <f t="shared" si="1"/>
        <v>368</v>
      </c>
      <c r="J47" s="3"/>
      <c r="K47" s="30">
        <f>SUM('July 2013'!I47,'Aug 2013'!I47,'Sept 2013'!I47)</f>
        <v>659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25458</v>
      </c>
      <c r="F48" s="21">
        <v>180</v>
      </c>
      <c r="G48" s="19">
        <v>8</v>
      </c>
      <c r="H48" s="22">
        <f>G48*H6</f>
        <v>224</v>
      </c>
      <c r="I48" s="30">
        <f t="shared" si="1"/>
        <v>404</v>
      </c>
      <c r="J48" s="3"/>
      <c r="K48" s="30">
        <f>SUM('July 2013'!I48,'Aug 2013'!I48,'Sept 2013'!I48)</f>
        <v>573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2013'!I49)</f>
        <v>253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11513</v>
      </c>
      <c r="F50" s="21">
        <v>153</v>
      </c>
      <c r="G50" s="19">
        <v>10</v>
      </c>
      <c r="H50" s="22">
        <f>G50*H6</f>
        <v>280</v>
      </c>
      <c r="I50" s="30">
        <f t="shared" si="1"/>
        <v>433</v>
      </c>
      <c r="J50" s="3"/>
      <c r="K50" s="30">
        <f>SUM('July 2013'!I50,'Aug 2013'!I50,'Sept 2013'!I50)</f>
        <v>433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6168</v>
      </c>
      <c r="F51" s="21">
        <v>36</v>
      </c>
      <c r="G51" s="19">
        <v>4</v>
      </c>
      <c r="H51" s="22">
        <f>G51*H6</f>
        <v>112</v>
      </c>
      <c r="I51" s="30">
        <f t="shared" si="1"/>
        <v>148</v>
      </c>
      <c r="J51" s="3"/>
      <c r="K51" s="30">
        <f>SUM('July 2013'!I51,'Aug 2013'!I51,'Sept 2013'!I51)</f>
        <v>148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2013'!I52)</f>
        <v>129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6861</v>
      </c>
      <c r="F53" s="21">
        <v>33</v>
      </c>
      <c r="G53" s="19">
        <v>4</v>
      </c>
      <c r="H53" s="22">
        <f>G53*H6</f>
        <v>112</v>
      </c>
      <c r="I53" s="30">
        <f t="shared" si="1"/>
        <v>145</v>
      </c>
      <c r="J53" s="3"/>
      <c r="K53" s="30">
        <f>SUM('July 2013'!I53,'Aug 2013'!I53,'Sept 2013'!I53)</f>
        <v>145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2013'!I54)</f>
        <v>141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128997</v>
      </c>
      <c r="F55" s="21">
        <v>17</v>
      </c>
      <c r="G55" s="19">
        <v>4</v>
      </c>
      <c r="H55" s="22">
        <f>G55*H6</f>
        <v>112</v>
      </c>
      <c r="I55" s="30">
        <f t="shared" si="1"/>
        <v>129</v>
      </c>
      <c r="J55" s="3"/>
      <c r="K55" s="30">
        <f>SUM('July 2013'!I55,'Aug 2013'!I55,'Sept 2013'!I55)</f>
        <v>539.62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2013'!I56)</f>
        <v>408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2013'!I57)</f>
        <v>386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5302.47</v>
      </c>
      <c r="G58" s="26">
        <f t="shared" ref="G58:L58" si="2">SUM(G8:G57)</f>
        <v>156</v>
      </c>
      <c r="H58" s="25">
        <f t="shared" si="2"/>
        <v>4368</v>
      </c>
      <c r="I58" s="25">
        <f t="shared" si="2"/>
        <v>9670.4700000000012</v>
      </c>
      <c r="J58" s="25">
        <f t="shared" si="2"/>
        <v>0</v>
      </c>
      <c r="K58" s="25">
        <f t="shared" si="2"/>
        <v>25408.09</v>
      </c>
      <c r="L58" s="25">
        <f t="shared" si="2"/>
        <v>0</v>
      </c>
    </row>
    <row r="62" spans="1:12" ht="19.5" thickBot="1" x14ac:dyDescent="0.35">
      <c r="F62" s="7" t="s">
        <v>68</v>
      </c>
      <c r="G62" s="5" t="s">
        <v>69</v>
      </c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41535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J4" sqref="J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73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6256.5</v>
      </c>
      <c r="G4" s="13">
        <f t="shared" si="0"/>
        <v>174</v>
      </c>
      <c r="H4" s="14">
        <f t="shared" si="0"/>
        <v>4872</v>
      </c>
      <c r="I4" s="12">
        <f>I58</f>
        <v>11128.5</v>
      </c>
      <c r="J4" s="15">
        <f t="shared" si="0"/>
        <v>0</v>
      </c>
      <c r="K4" s="15">
        <f t="shared" si="0"/>
        <v>36536.590000000004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2013'!I8)</f>
        <v>937.47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2013'!I11)</f>
        <v>295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25602</v>
      </c>
      <c r="F14" s="21">
        <v>62</v>
      </c>
      <c r="G14" s="19">
        <v>8</v>
      </c>
      <c r="H14" s="22">
        <f>G14*H6</f>
        <v>224</v>
      </c>
      <c r="I14" s="30">
        <f t="shared" si="1"/>
        <v>286</v>
      </c>
      <c r="J14" s="3"/>
      <c r="K14" s="30">
        <f>SUM('July 2013'!I14,'Aug 2013'!I14,'Sept 2013'!I14,'Oct 2013'!I14)</f>
        <v>1484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55820</v>
      </c>
      <c r="F16" s="21">
        <v>1200</v>
      </c>
      <c r="G16" s="19">
        <v>4</v>
      </c>
      <c r="H16" s="22">
        <f>G16*H6</f>
        <v>112</v>
      </c>
      <c r="I16" s="30">
        <f t="shared" si="1"/>
        <v>1312</v>
      </c>
      <c r="J16" s="3"/>
      <c r="K16" s="30">
        <f>SUM('July 2013'!I16,'Aug 2013'!I16,'Sept 2013'!I16,'Oct 2013'!I16)</f>
        <v>1312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1284</v>
      </c>
      <c r="F17" s="21">
        <v>67</v>
      </c>
      <c r="G17" s="19">
        <v>4</v>
      </c>
      <c r="H17" s="22">
        <f>G17*H6</f>
        <v>112</v>
      </c>
      <c r="I17" s="30">
        <f t="shared" si="1"/>
        <v>179</v>
      </c>
      <c r="J17" s="3"/>
      <c r="K17" s="30">
        <f>SUM('July 2013'!I17,'Aug 2013'!I17,'Sept 2013'!I17,'Oct 2013'!I17)</f>
        <v>1055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2013'!I18)</f>
        <v>268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>
        <v>41132</v>
      </c>
      <c r="F19" s="21">
        <v>47</v>
      </c>
      <c r="G19" s="19">
        <v>4</v>
      </c>
      <c r="H19" s="22">
        <f>G19*H6</f>
        <v>112</v>
      </c>
      <c r="I19" s="30">
        <f t="shared" si="1"/>
        <v>159</v>
      </c>
      <c r="J19" s="3"/>
      <c r="K19" s="30">
        <f>SUM('July 2013'!I19,'Aug 2013'!I19,'Sept 2013'!I19,'Oct 2013'!I19)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193214</v>
      </c>
      <c r="F20" s="21">
        <v>26</v>
      </c>
      <c r="G20" s="19">
        <v>4</v>
      </c>
      <c r="H20" s="22">
        <f>G20*H6</f>
        <v>112</v>
      </c>
      <c r="I20" s="30">
        <f t="shared" si="1"/>
        <v>138</v>
      </c>
      <c r="J20" s="3"/>
      <c r="K20" s="30">
        <f>SUM('July 2013'!I20,'Aug 2013'!I20,'Sept 2013'!I20,'Oct 2013'!I20)</f>
        <v>271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184804</v>
      </c>
      <c r="F21" s="21">
        <v>194</v>
      </c>
      <c r="G21" s="19">
        <v>4</v>
      </c>
      <c r="H21" s="22">
        <f>G21*H6</f>
        <v>112</v>
      </c>
      <c r="I21" s="30">
        <f t="shared" si="1"/>
        <v>306</v>
      </c>
      <c r="J21" s="3"/>
      <c r="K21" s="30">
        <f>SUM('July 2013'!I21,'Aug 2013'!I21,'Sept 2013'!I21,'Oct 2013'!I21)</f>
        <v>3309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2013'!I23)</f>
        <v>179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2013'!I25)</f>
        <v>330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250195</v>
      </c>
      <c r="F26" s="21">
        <v>728</v>
      </c>
      <c r="G26" s="19">
        <v>10</v>
      </c>
      <c r="H26" s="22">
        <f>G26*H6</f>
        <v>280</v>
      </c>
      <c r="I26" s="30">
        <f t="shared" si="1"/>
        <v>1008</v>
      </c>
      <c r="J26" s="3"/>
      <c r="K26" s="30">
        <f>SUM('July 2013'!I26,'Aug 2013'!I26,'Sept 2013'!I26,'Oct 2013'!I26)</f>
        <v>1899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221326</v>
      </c>
      <c r="F27" s="21">
        <v>116</v>
      </c>
      <c r="G27" s="19">
        <v>8</v>
      </c>
      <c r="H27" s="22">
        <f>G27*H6</f>
        <v>224</v>
      </c>
      <c r="I27" s="30">
        <f t="shared" si="1"/>
        <v>340</v>
      </c>
      <c r="J27" s="3"/>
      <c r="K27" s="30">
        <f>SUM('July 2013'!I27,'Aug 2013'!I27,'Sept 2013'!I27,'Oct 2013'!I27)</f>
        <v>471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2013'!I28)</f>
        <v>406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181573</v>
      </c>
      <c r="F29" s="21">
        <v>154</v>
      </c>
      <c r="G29" s="19">
        <v>4</v>
      </c>
      <c r="H29" s="22">
        <f>G29*H6</f>
        <v>112</v>
      </c>
      <c r="I29" s="30">
        <f t="shared" si="1"/>
        <v>266</v>
      </c>
      <c r="J29" s="3"/>
      <c r="K29" s="30">
        <f>SUM('July 2013'!I29,'Aug 2013'!I29,'Sept 2013'!I29,'Oct 2013'!I29)</f>
        <v>835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19863</v>
      </c>
      <c r="F30" s="21">
        <v>87</v>
      </c>
      <c r="G30" s="19">
        <v>4</v>
      </c>
      <c r="H30" s="22">
        <f>G30*H6</f>
        <v>112</v>
      </c>
      <c r="I30" s="30">
        <f t="shared" si="1"/>
        <v>199</v>
      </c>
      <c r="J30" s="3"/>
      <c r="K30" s="30">
        <f>SUM('July 2013'!I30,'Aug 2013'!I30,'Sept 2013'!I30,'Oct 2013'!I30)</f>
        <v>507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>SUM('July 2013'!I31,'Aug 2013'!I31,'Sept 2013'!I31,'Oct 2013'!I31)</f>
        <v>529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>SUM('July 2013'!I32,'Aug 2013'!I32,'Sept 2013'!I32,'Oct 2013'!I32)</f>
        <v>633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167850</v>
      </c>
      <c r="F33" s="21">
        <v>39</v>
      </c>
      <c r="G33" s="19">
        <v>4</v>
      </c>
      <c r="H33" s="22">
        <f>G33*H6</f>
        <v>112</v>
      </c>
      <c r="I33" s="30">
        <f t="shared" si="1"/>
        <v>151</v>
      </c>
      <c r="J33" s="3"/>
      <c r="K33" s="30">
        <f>SUM('July 2013'!I33,'Aug 2013'!I33,'Sept 2013'!I33,'Oct 2013'!I33)</f>
        <v>289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192999</v>
      </c>
      <c r="F34" s="21">
        <v>247</v>
      </c>
      <c r="G34" s="19">
        <v>4</v>
      </c>
      <c r="H34" s="22">
        <f>G34*H6</f>
        <v>112</v>
      </c>
      <c r="I34" s="30">
        <f t="shared" si="1"/>
        <v>359</v>
      </c>
      <c r="J34" s="3"/>
      <c r="K34" s="30">
        <f>SUM('July 2013'!I34,'Aug 2013'!I34,'Sept 2013'!I34,'Oct 2013'!I34)</f>
        <v>614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172436</v>
      </c>
      <c r="F35" s="21">
        <v>121</v>
      </c>
      <c r="G35" s="19">
        <v>6</v>
      </c>
      <c r="H35" s="22">
        <f>G35*H6</f>
        <v>168</v>
      </c>
      <c r="I35" s="30">
        <f t="shared" si="1"/>
        <v>289</v>
      </c>
      <c r="J35" s="3"/>
      <c r="K35" s="30">
        <f>SUM('July 2013'!I35,'Aug 2013'!I35,'Sept 2013'!I35,'Oct 2013'!I35)</f>
        <v>420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2013'!I36)</f>
        <v>512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172400</v>
      </c>
      <c r="F37" s="21">
        <v>3</v>
      </c>
      <c r="G37" s="19">
        <v>4</v>
      </c>
      <c r="H37" s="22">
        <f>G37*H6</f>
        <v>112</v>
      </c>
      <c r="I37" s="30">
        <f t="shared" si="1"/>
        <v>115</v>
      </c>
      <c r="J37" s="3"/>
      <c r="K37" s="30">
        <f>SUM('July 2013'!I37,'Aug 2013'!I37,'Sept 2013'!I37,'Oct 2013'!I37)</f>
        <v>244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214129</v>
      </c>
      <c r="F38" s="21">
        <v>506</v>
      </c>
      <c r="G38" s="19">
        <v>6</v>
      </c>
      <c r="H38" s="22">
        <f>G38*H6</f>
        <v>168</v>
      </c>
      <c r="I38" s="30">
        <f t="shared" si="1"/>
        <v>674</v>
      </c>
      <c r="J38" s="3"/>
      <c r="K38" s="30">
        <f>SUM('July 2013'!I38,'Aug 2013'!I38,'Sept 2013'!I38,'Oct 2013'!I38)</f>
        <v>1364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133273</v>
      </c>
      <c r="F39" s="21">
        <v>16</v>
      </c>
      <c r="G39" s="19">
        <v>4</v>
      </c>
      <c r="H39" s="22">
        <f>G39*H6</f>
        <v>112</v>
      </c>
      <c r="I39" s="30">
        <f t="shared" si="1"/>
        <v>128</v>
      </c>
      <c r="J39" s="3"/>
      <c r="K39" s="30">
        <f>SUM('July 2013'!I39,'Aug 2013'!I39,'Sept 2013'!I39,'Oct 2013'!I39)</f>
        <v>1083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96813</v>
      </c>
      <c r="F40" s="21">
        <v>147</v>
      </c>
      <c r="G40" s="19">
        <v>4</v>
      </c>
      <c r="H40" s="22">
        <f>G40*H6</f>
        <v>112</v>
      </c>
      <c r="I40" s="30">
        <f t="shared" si="1"/>
        <v>259</v>
      </c>
      <c r="J40" s="3"/>
      <c r="K40" s="30">
        <f>SUM('July 2013'!I40,'Aug 2013'!I40,'Sept 2013'!I40,'Oct 2013'!I40)</f>
        <v>534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96569</v>
      </c>
      <c r="F41" s="21">
        <v>231</v>
      </c>
      <c r="G41" s="19">
        <v>4</v>
      </c>
      <c r="H41" s="22">
        <f>G41*H6</f>
        <v>112</v>
      </c>
      <c r="I41" s="30">
        <f t="shared" si="1"/>
        <v>343</v>
      </c>
      <c r="J41" s="3"/>
      <c r="K41" s="30">
        <f>SUM('July 2013'!I41,'Aug 2013'!I41,'Sept 2013'!I41,'Oct 2013'!I41)</f>
        <v>863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98669</v>
      </c>
      <c r="F42" s="21">
        <v>537</v>
      </c>
      <c r="G42" s="19">
        <v>6</v>
      </c>
      <c r="H42" s="22">
        <f>G42*H6</f>
        <v>168</v>
      </c>
      <c r="I42" s="30">
        <f t="shared" si="1"/>
        <v>705</v>
      </c>
      <c r="J42" s="3"/>
      <c r="K42" s="30">
        <f>SUM('July 2013'!I42,'Aug 2013'!I42,'Sept 2013'!I42,'Oct 2013'!I42)</f>
        <v>834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2013'!I43)</f>
        <v>2020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2013'!I44)</f>
        <v>2104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58554</v>
      </c>
      <c r="F45" s="21">
        <v>50</v>
      </c>
      <c r="G45" s="19">
        <v>8</v>
      </c>
      <c r="H45" s="22">
        <f>G45*H6</f>
        <v>224</v>
      </c>
      <c r="I45" s="30">
        <f t="shared" si="1"/>
        <v>274</v>
      </c>
      <c r="J45" s="3"/>
      <c r="K45" s="30">
        <f>SUM('July 2013'!I45,'Aug 2013'!I45,'Sept 2013'!I45,'Oct 2013'!I45)</f>
        <v>1412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59396</v>
      </c>
      <c r="F46" s="21">
        <v>431</v>
      </c>
      <c r="G46" s="19">
        <v>4</v>
      </c>
      <c r="H46" s="22">
        <f>G46*H6</f>
        <v>112</v>
      </c>
      <c r="I46" s="30">
        <f t="shared" si="1"/>
        <v>543</v>
      </c>
      <c r="J46" s="3"/>
      <c r="K46" s="30">
        <f>SUM('July 2013'!I46,'Aug 2013'!I46,'Sept 2013'!I46,'Oct 2013'!I46)</f>
        <v>1498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69474</v>
      </c>
      <c r="F47" s="21">
        <v>42</v>
      </c>
      <c r="G47" s="19">
        <v>4</v>
      </c>
      <c r="H47" s="22">
        <f>G47*H6</f>
        <v>112</v>
      </c>
      <c r="I47" s="30">
        <f t="shared" si="1"/>
        <v>154</v>
      </c>
      <c r="J47" s="3"/>
      <c r="K47" s="30">
        <f>SUM('July 2013'!I47,'Aug 2013'!I47,'Sept 2013'!I47,'Oct 2013'!I47)</f>
        <v>813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28355</v>
      </c>
      <c r="F48" s="21">
        <v>403</v>
      </c>
      <c r="G48" s="19">
        <v>8</v>
      </c>
      <c r="H48" s="22">
        <f>G48*H6</f>
        <v>224</v>
      </c>
      <c r="I48" s="30">
        <f t="shared" si="1"/>
        <v>627</v>
      </c>
      <c r="J48" s="3"/>
      <c r="K48" s="30">
        <f>SUM('July 2013'!I48,'Aug 2013'!I48,'Sept 2013'!I48,'Oct 2013'!I48)</f>
        <v>1200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28971</v>
      </c>
      <c r="F49" s="21"/>
      <c r="G49" s="19">
        <v>6</v>
      </c>
      <c r="H49" s="22">
        <f>G49*H6</f>
        <v>168</v>
      </c>
      <c r="I49" s="30">
        <f t="shared" si="1"/>
        <v>168</v>
      </c>
      <c r="J49" s="3"/>
      <c r="K49" s="30">
        <f>SUM('July 2013'!I49,'Aug 2013'!I49,'Sept 2013'!I49,'Oct 2013'!I49)</f>
        <v>421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16371</v>
      </c>
      <c r="F50" s="21">
        <v>127</v>
      </c>
      <c r="G50" s="19">
        <v>6</v>
      </c>
      <c r="H50" s="22">
        <f>G50*H6</f>
        <v>168</v>
      </c>
      <c r="I50" s="30">
        <f t="shared" si="1"/>
        <v>295</v>
      </c>
      <c r="J50" s="3"/>
      <c r="K50" s="30">
        <f>SUM('July 2013'!I50,'Aug 2013'!I50,'Sept 2013'!I50,'Oct 2013'!I50)</f>
        <v>728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10899</v>
      </c>
      <c r="F51" s="21">
        <v>107</v>
      </c>
      <c r="G51" s="19">
        <v>10</v>
      </c>
      <c r="H51" s="22">
        <f>G51*H6</f>
        <v>280</v>
      </c>
      <c r="I51" s="30">
        <f t="shared" si="1"/>
        <v>387</v>
      </c>
      <c r="J51" s="3"/>
      <c r="K51" s="30">
        <f>SUM('July 2013'!I51,'Aug 2013'!I51,'Sept 2013'!I51,'Oct 2013'!I51)</f>
        <v>535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12095</v>
      </c>
      <c r="F52" s="21">
        <v>174</v>
      </c>
      <c r="G52" s="19">
        <v>10</v>
      </c>
      <c r="H52" s="22">
        <f>G52*H6</f>
        <v>280</v>
      </c>
      <c r="I52" s="30">
        <f t="shared" si="1"/>
        <v>454</v>
      </c>
      <c r="J52" s="3"/>
      <c r="K52" s="30">
        <f>SUM('July 2013'!I52,'Aug 2013'!I52,'Sept 2013'!I52,'Oct 2013'!I52)</f>
        <v>583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9293</v>
      </c>
      <c r="F53" s="21">
        <v>33</v>
      </c>
      <c r="G53" s="19">
        <v>4</v>
      </c>
      <c r="H53" s="22">
        <f>G53*H6</f>
        <v>112</v>
      </c>
      <c r="I53" s="30">
        <f t="shared" si="1"/>
        <v>145</v>
      </c>
      <c r="J53" s="3"/>
      <c r="K53" s="30">
        <f>SUM('July 2013'!I53,'Aug 2013'!I53,'Sept 2013'!I53,'Oct 2013'!I53)</f>
        <v>290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13753</v>
      </c>
      <c r="F54" s="21">
        <v>230</v>
      </c>
      <c r="G54" s="19">
        <v>6</v>
      </c>
      <c r="H54" s="22">
        <f>G54*H6</f>
        <v>168</v>
      </c>
      <c r="I54" s="30">
        <f t="shared" si="1"/>
        <v>398</v>
      </c>
      <c r="J54" s="3"/>
      <c r="K54" s="30">
        <f>SUM('July 2013'!I54,'Aug 2013'!I54,'Sept 2013'!I54,'Oct 2013'!I54)</f>
        <v>539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129001</v>
      </c>
      <c r="F55" s="21">
        <v>16</v>
      </c>
      <c r="G55" s="19">
        <v>4</v>
      </c>
      <c r="H55" s="22">
        <f>G55*H6</f>
        <v>112</v>
      </c>
      <c r="I55" s="30">
        <f t="shared" si="1"/>
        <v>128</v>
      </c>
      <c r="J55" s="3"/>
      <c r="K55" s="30">
        <f>SUM('July 2013'!I55,'Aug 2013'!I55,'Sept 2013'!I55,'Oct 2013'!I55)</f>
        <v>667.62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108367</v>
      </c>
      <c r="F56" s="21">
        <v>58</v>
      </c>
      <c r="G56" s="19">
        <v>4</v>
      </c>
      <c r="H56" s="22">
        <f>G56*H6</f>
        <v>112</v>
      </c>
      <c r="I56" s="30">
        <f t="shared" si="1"/>
        <v>170</v>
      </c>
      <c r="J56" s="3"/>
      <c r="K56" s="30">
        <f>SUM('July 2013'!I56,'Aug 2013'!I56,'Sept 2013'!I56,'Oct 2013'!I56)</f>
        <v>578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>
        <v>84783</v>
      </c>
      <c r="F57" s="21">
        <v>57.5</v>
      </c>
      <c r="G57" s="19">
        <v>4</v>
      </c>
      <c r="H57" s="22">
        <f>G57*H6</f>
        <v>112</v>
      </c>
      <c r="I57" s="30">
        <f t="shared" si="1"/>
        <v>169.5</v>
      </c>
      <c r="J57" s="3"/>
      <c r="K57" s="30">
        <f>SUM('July 2013'!I57,'Aug 2013'!I57,'Sept 2013'!I57,'Oct 2013'!I57)</f>
        <v>555.5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6256.5</v>
      </c>
      <c r="G58" s="26">
        <f t="shared" ref="G58:L58" si="2">SUM(G8:G57)</f>
        <v>174</v>
      </c>
      <c r="H58" s="25">
        <f t="shared" si="2"/>
        <v>4872</v>
      </c>
      <c r="I58" s="25">
        <f t="shared" si="2"/>
        <v>11128.5</v>
      </c>
      <c r="J58" s="25">
        <f t="shared" si="2"/>
        <v>0</v>
      </c>
      <c r="K58" s="25">
        <f t="shared" si="2"/>
        <v>36536.590000000004</v>
      </c>
      <c r="L58" s="25">
        <f t="shared" si="2"/>
        <v>0</v>
      </c>
    </row>
    <row r="62" spans="1:12" ht="19.5" thickBot="1" x14ac:dyDescent="0.35">
      <c r="F62" s="7" t="s">
        <v>68</v>
      </c>
      <c r="G62" s="5" t="s">
        <v>69</v>
      </c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41571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J4" sqref="J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74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5364</v>
      </c>
      <c r="G4" s="13">
        <f t="shared" si="0"/>
        <v>180</v>
      </c>
      <c r="H4" s="14">
        <f t="shared" si="0"/>
        <v>5040</v>
      </c>
      <c r="I4" s="12">
        <f>I58</f>
        <v>10404</v>
      </c>
      <c r="J4" s="15">
        <f t="shared" si="0"/>
        <v>1776.08</v>
      </c>
      <c r="K4" s="15">
        <f t="shared" si="0"/>
        <v>46940.590000000004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149196</v>
      </c>
      <c r="F8" s="28">
        <v>23</v>
      </c>
      <c r="G8" s="29">
        <v>4</v>
      </c>
      <c r="H8" s="30">
        <f>G8*H6</f>
        <v>112</v>
      </c>
      <c r="I8" s="30">
        <f>SUM(F8,H8)</f>
        <v>135</v>
      </c>
      <c r="J8" s="4"/>
      <c r="K8" s="30">
        <f>SUM('July 2013'!I8,'Aug 2013'!I8,'Sept 2013'!I8,'Oct 2013'!I8,'Nov 2013'!I8)</f>
        <v>1072.47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>
        <v>16376</v>
      </c>
      <c r="F11" s="21">
        <v>116</v>
      </c>
      <c r="G11" s="19">
        <v>6</v>
      </c>
      <c r="H11" s="22">
        <f>G11*H6</f>
        <v>168</v>
      </c>
      <c r="I11" s="30">
        <f t="shared" si="1"/>
        <v>284</v>
      </c>
      <c r="J11" s="3"/>
      <c r="K11" s="30">
        <f>SUM('July 2013'!I11,'Aug 2013'!I11,'Sept 2013'!I11,'Oct 2013'!I11,'Nov 2013'!I11)</f>
        <v>579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2013'!I14,'Sept 2013'!I14,'Oct 2013'!I14,'Nov 2013'!I14)</f>
        <v>1484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2640</v>
      </c>
      <c r="F16" s="21">
        <v>273</v>
      </c>
      <c r="G16" s="19">
        <v>10</v>
      </c>
      <c r="H16" s="22">
        <f>G16*H6</f>
        <v>280</v>
      </c>
      <c r="I16" s="30">
        <f t="shared" si="1"/>
        <v>553</v>
      </c>
      <c r="J16" s="3"/>
      <c r="K16" s="30">
        <f>SUM('July 2013'!I16,'Aug 2013'!I16,'Sept 2013'!I16,'Oct 2013'!I16,'Nov 2013'!I16)</f>
        <v>1865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2176</v>
      </c>
      <c r="F17" s="21">
        <v>33</v>
      </c>
      <c r="G17" s="19">
        <v>4</v>
      </c>
      <c r="H17" s="22">
        <f>G17*H6</f>
        <v>112</v>
      </c>
      <c r="I17" s="30">
        <f t="shared" si="1"/>
        <v>145</v>
      </c>
      <c r="J17" s="3"/>
      <c r="K17" s="30">
        <f>SUM('July 2013'!I17,'Aug 2013'!I17,'Sept 2013'!I17,'Oct 2013'!I17,'Nov 2013'!I17)</f>
        <v>1200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23889</v>
      </c>
      <c r="F18" s="21">
        <v>233</v>
      </c>
      <c r="G18" s="19">
        <v>8</v>
      </c>
      <c r="H18" s="22">
        <f>G18*H6</f>
        <v>224</v>
      </c>
      <c r="I18" s="30">
        <f t="shared" si="1"/>
        <v>457</v>
      </c>
      <c r="J18" s="3"/>
      <c r="K18" s="30">
        <f>SUM('July 2013'!I18,'Aug 2013'!I18,'Sept 2013'!I18,'Oct 2013'!I18,'Nov 2013'!I18)</f>
        <v>725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194111</v>
      </c>
      <c r="F20" s="21">
        <v>46</v>
      </c>
      <c r="G20" s="19">
        <v>4</v>
      </c>
      <c r="H20" s="22">
        <f>G20*H6</f>
        <v>112</v>
      </c>
      <c r="I20" s="30">
        <f t="shared" si="1"/>
        <v>158</v>
      </c>
      <c r="J20" s="3"/>
      <c r="K20" s="30">
        <f>SUM('July 2013'!I20,'Aug 2013'!I20,'Sept 2013'!I20,'Oct 2013'!I20,'Nov 2013'!I20)</f>
        <v>429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185114</v>
      </c>
      <c r="F21" s="21">
        <v>46</v>
      </c>
      <c r="G21" s="19">
        <v>4</v>
      </c>
      <c r="H21" s="22">
        <f>G21*H6</f>
        <v>112</v>
      </c>
      <c r="I21" s="30">
        <f t="shared" si="1"/>
        <v>158</v>
      </c>
      <c r="J21" s="3"/>
      <c r="K21" s="30">
        <f>SUM('July 2013'!I21,'Aug 2013'!I21,'Sept 2013'!I21,'Oct 2013'!I21,'Nov 2013'!I21)</f>
        <v>3467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298519</v>
      </c>
      <c r="F23" s="21">
        <v>32</v>
      </c>
      <c r="G23" s="19">
        <v>4</v>
      </c>
      <c r="H23" s="22">
        <f>G23*H6</f>
        <v>112</v>
      </c>
      <c r="I23" s="30">
        <f t="shared" si="1"/>
        <v>144</v>
      </c>
      <c r="J23" s="3"/>
      <c r="K23" s="30">
        <f>SUM('July 2013'!I23,'Aug 2013'!I23,'Sept 2013'!I23,'Oct 2013'!I23,'Nov 2013'!I23)</f>
        <v>323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>
        <v>61579</v>
      </c>
      <c r="F25" s="21">
        <v>83</v>
      </c>
      <c r="G25" s="19">
        <v>4</v>
      </c>
      <c r="H25" s="22">
        <f>G25*H6</f>
        <v>112</v>
      </c>
      <c r="I25" s="30">
        <f t="shared" si="1"/>
        <v>195</v>
      </c>
      <c r="J25" s="3"/>
      <c r="K25" s="30">
        <f>SUM('July 2013'!I25,'Aug 2013'!I25,'Sept 2013'!I25,'Oct 2013'!I25,'Nov 2013'!I25)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252866</v>
      </c>
      <c r="F26" s="21">
        <v>178</v>
      </c>
      <c r="G26" s="19">
        <v>4</v>
      </c>
      <c r="H26" s="22">
        <f>G26*H6</f>
        <v>112</v>
      </c>
      <c r="I26" s="30">
        <f t="shared" si="1"/>
        <v>290</v>
      </c>
      <c r="J26" s="3"/>
      <c r="K26" s="30">
        <f>SUM('July 2013'!I26,'Aug 2013'!I26,'Sept 2013'!I26,'Oct 2013'!I26,'Nov 2013'!I26)</f>
        <v>2189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221654</v>
      </c>
      <c r="F27" s="21">
        <v>21</v>
      </c>
      <c r="G27" s="19">
        <v>4</v>
      </c>
      <c r="H27" s="22">
        <f>G27*H6</f>
        <v>112</v>
      </c>
      <c r="I27" s="30">
        <f t="shared" si="1"/>
        <v>133</v>
      </c>
      <c r="J27" s="3"/>
      <c r="K27" s="30">
        <f>SUM('July 2013'!I27,'Aug 2013'!I27,'Sept 2013'!I27,'Oct 2013'!I27,'Nov 2013'!I27)</f>
        <v>604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225025</v>
      </c>
      <c r="F28" s="21">
        <v>620</v>
      </c>
      <c r="G28" s="19">
        <v>10</v>
      </c>
      <c r="H28" s="22">
        <f>G28*H6</f>
        <v>280</v>
      </c>
      <c r="I28" s="30">
        <f t="shared" si="1"/>
        <v>900</v>
      </c>
      <c r="J28" s="3">
        <v>386.89</v>
      </c>
      <c r="K28" s="30">
        <f>SUM('July 2013'!I28,'Aug 2013'!I28,'Sept 2013'!I28,'Oct 2013'!I28,'Nov 2013'!I28)</f>
        <v>1306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/>
      <c r="F29" s="21"/>
      <c r="G29" s="19"/>
      <c r="H29" s="22">
        <f>G29*H6</f>
        <v>0</v>
      </c>
      <c r="I29" s="30">
        <f t="shared" si="1"/>
        <v>0</v>
      </c>
      <c r="J29" s="3"/>
      <c r="K29" s="30">
        <f>SUM('July 2013'!I29,'Aug 2013'!I29,'Sept 2013'!I29,'Oct 2013'!I29,'Nov 2013'!I29)</f>
        <v>835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21374</v>
      </c>
      <c r="F30" s="21">
        <v>26</v>
      </c>
      <c r="G30" s="19">
        <v>4</v>
      </c>
      <c r="H30" s="22">
        <f>G30*H6</f>
        <v>112</v>
      </c>
      <c r="I30" s="30">
        <f t="shared" si="1"/>
        <v>138</v>
      </c>
      <c r="J30" s="3"/>
      <c r="K30" s="30">
        <f>SUM('July 2013'!I30,'Aug 2013'!I30,'Sept 2013'!I30,'Oct 2013'!I30,'Nov 2013'!I30)</f>
        <v>645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252410</v>
      </c>
      <c r="F31" s="21">
        <v>218</v>
      </c>
      <c r="G31" s="19">
        <v>10</v>
      </c>
      <c r="H31" s="22">
        <f>G31*H6</f>
        <v>280</v>
      </c>
      <c r="I31" s="30">
        <f t="shared" si="1"/>
        <v>498</v>
      </c>
      <c r="J31" s="3"/>
      <c r="K31" s="30">
        <f>SUM('July 2013'!I31,'Aug 2013'!I31,'Sept 2013'!I31,'Oct 2013'!I31,'Nov 2013'!I31)</f>
        <v>1027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236176</v>
      </c>
      <c r="F32" s="21">
        <v>42</v>
      </c>
      <c r="G32" s="19">
        <v>4</v>
      </c>
      <c r="H32" s="22">
        <f>G32*H6</f>
        <v>112</v>
      </c>
      <c r="I32" s="30">
        <f t="shared" si="1"/>
        <v>154</v>
      </c>
      <c r="J32" s="3"/>
      <c r="K32" s="30">
        <f>SUM('July 2013'!I32,'Aug 2013'!I32,'Sept 2013'!I32,'Oct 2013'!I32,'Nov 2013'!I32)</f>
        <v>787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169511</v>
      </c>
      <c r="F33" s="21">
        <v>300</v>
      </c>
      <c r="G33" s="19">
        <v>10</v>
      </c>
      <c r="H33" s="22">
        <f>G33*H6</f>
        <v>280</v>
      </c>
      <c r="I33" s="30">
        <f t="shared" si="1"/>
        <v>580</v>
      </c>
      <c r="J33" s="3"/>
      <c r="K33" s="30">
        <f>SUM('July 2013'!I33,'Aug 2013'!I33,'Sept 2013'!I33,'Oct 2013'!I33,'Nov 2013'!I33)</f>
        <v>869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196793</v>
      </c>
      <c r="F34" s="21">
        <v>172</v>
      </c>
      <c r="G34" s="19">
        <v>10</v>
      </c>
      <c r="H34" s="22">
        <f>G34*H6</f>
        <v>280</v>
      </c>
      <c r="I34" s="30">
        <f t="shared" si="1"/>
        <v>452</v>
      </c>
      <c r="J34" s="3"/>
      <c r="K34" s="30">
        <f>SUM('July 2013'!I34,'Aug 2013'!I34,'Sept 2013'!I34,'Oct 2013'!I34,'Nov 2013'!I34)</f>
        <v>1066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174717</v>
      </c>
      <c r="F35" s="21">
        <v>267</v>
      </c>
      <c r="G35" s="19">
        <v>8</v>
      </c>
      <c r="H35" s="22">
        <f>G35*H6</f>
        <v>224</v>
      </c>
      <c r="I35" s="30">
        <f t="shared" si="1"/>
        <v>491</v>
      </c>
      <c r="J35" s="3"/>
      <c r="K35" s="30">
        <f>SUM('July 2013'!I35,'Aug 2013'!I35,'Sept 2013'!I35,'Oct 2013'!I35,'Nov 2013'!I35)</f>
        <v>911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146560</v>
      </c>
      <c r="F36" s="21">
        <v>20</v>
      </c>
      <c r="G36" s="19">
        <v>4</v>
      </c>
      <c r="H36" s="22">
        <f>G36*H6</f>
        <v>112</v>
      </c>
      <c r="I36" s="30">
        <f t="shared" si="1"/>
        <v>132</v>
      </c>
      <c r="J36" s="3">
        <v>1389.19</v>
      </c>
      <c r="K36" s="30">
        <f>SUM('July 2013'!I36,'Aug 2013'!I36,'Sept 2013'!I36,'Oct 2013'!I36,'Nov 2013'!I36)</f>
        <v>644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174597</v>
      </c>
      <c r="F37" s="21">
        <v>278</v>
      </c>
      <c r="G37" s="19">
        <v>8</v>
      </c>
      <c r="H37" s="22">
        <f>G37*H6</f>
        <v>224</v>
      </c>
      <c r="I37" s="30">
        <f t="shared" si="1"/>
        <v>502</v>
      </c>
      <c r="J37" s="3"/>
      <c r="K37" s="30">
        <f>SUM('July 2013'!I37,'Aug 2013'!I37,'Sept 2013'!I37,'Oct 2013'!I37,'Nov 2013'!I37)</f>
        <v>746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30">
        <f t="shared" si="1"/>
        <v>0</v>
      </c>
      <c r="J38" s="3"/>
      <c r="K38" s="30">
        <f>SUM('July 2013'!I38,'Aug 2013'!I38,'Sept 2013'!I38,'Oct 2013'!I38,'Nov 2013'!I38)</f>
        <v>1364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135013</v>
      </c>
      <c r="F39" s="21">
        <v>41</v>
      </c>
      <c r="G39" s="19">
        <v>4</v>
      </c>
      <c r="H39" s="22">
        <f>G39*H6</f>
        <v>112</v>
      </c>
      <c r="I39" s="30">
        <f t="shared" si="1"/>
        <v>153</v>
      </c>
      <c r="J39" s="3"/>
      <c r="K39" s="30">
        <f>SUM('July 2013'!I39,'Aug 2013'!I39,'Sept 2013'!I39,'Oct 2013'!I39,'Nov 2013'!I39)</f>
        <v>1236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98101</v>
      </c>
      <c r="F40" s="21">
        <v>1</v>
      </c>
      <c r="G40" s="19">
        <v>4</v>
      </c>
      <c r="H40" s="22">
        <f>G40*H6</f>
        <v>112</v>
      </c>
      <c r="I40" s="30">
        <f t="shared" si="1"/>
        <v>113</v>
      </c>
      <c r="J40" s="3"/>
      <c r="K40" s="30">
        <f>SUM('July 2013'!I40,'Aug 2013'!I40,'Sept 2013'!I40,'Oct 2013'!I40,'Nov 2013'!I40)</f>
        <v>647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/>
      <c r="F41" s="21"/>
      <c r="G41" s="19"/>
      <c r="H41" s="22">
        <f>G41*H6</f>
        <v>0</v>
      </c>
      <c r="I41" s="30">
        <f t="shared" si="1"/>
        <v>0</v>
      </c>
      <c r="J41" s="3"/>
      <c r="K41" s="30">
        <f>SUM('July 2013'!I41,'Aug 2013'!I41,'Sept 2013'!I41,'Oct 2013'!I41,'Nov 2013'!I41)</f>
        <v>863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2013'!I42)</f>
        <v>834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91610</v>
      </c>
      <c r="F43" s="21">
        <v>85</v>
      </c>
      <c r="G43" s="19">
        <v>4</v>
      </c>
      <c r="H43" s="22">
        <f>G43*H6</f>
        <v>112</v>
      </c>
      <c r="I43" s="30">
        <f t="shared" si="1"/>
        <v>197</v>
      </c>
      <c r="J43" s="3"/>
      <c r="K43" s="30">
        <f>SUM('July 2013'!I43,'Aug 2013'!I43,'Sept 2013'!I43,'Oct 2013'!I43,'Nov 2013'!I43)</f>
        <v>2217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84353</v>
      </c>
      <c r="F44" s="21">
        <v>336</v>
      </c>
      <c r="G44" s="19">
        <v>8</v>
      </c>
      <c r="H44" s="22">
        <f>G44*H6</f>
        <v>224</v>
      </c>
      <c r="I44" s="30">
        <f t="shared" si="1"/>
        <v>560</v>
      </c>
      <c r="J44" s="3"/>
      <c r="K44" s="30">
        <f>SUM('July 2013'!I44,'Aug 2013'!I44,'Sept 2013'!I44,'Oct 2013'!I44,'Nov 2013'!I44)</f>
        <v>2664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2013'!I45,'Oct 2013'!I45,'Nov 2013'!I45)</f>
        <v>1412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64205</v>
      </c>
      <c r="F46" s="21">
        <v>306</v>
      </c>
      <c r="G46" s="19">
        <v>6</v>
      </c>
      <c r="H46" s="22">
        <f>G46*H6</f>
        <v>168</v>
      </c>
      <c r="I46" s="30">
        <f t="shared" si="1"/>
        <v>474</v>
      </c>
      <c r="J46" s="3"/>
      <c r="K46" s="30">
        <f>SUM('July 2013'!I46,'Aug 2013'!I46,'Sept 2013'!I46,'Oct 2013'!I46,'Nov 2013'!I46)</f>
        <v>1972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72759</v>
      </c>
      <c r="F47" s="21">
        <v>311</v>
      </c>
      <c r="G47" s="19">
        <v>6</v>
      </c>
      <c r="H47" s="22">
        <f>G47*H6</f>
        <v>168</v>
      </c>
      <c r="I47" s="30">
        <f t="shared" si="1"/>
        <v>479</v>
      </c>
      <c r="J47" s="3"/>
      <c r="K47" s="30">
        <f>SUM('July 2013'!I47,'Aug 2013'!I47,'Sept 2013'!I47,'Oct 2013'!I47,'Nov 2013'!I47)</f>
        <v>1292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29001</v>
      </c>
      <c r="F48" s="21">
        <v>658</v>
      </c>
      <c r="G48" s="19">
        <v>6</v>
      </c>
      <c r="H48" s="22">
        <f>G48*H6</f>
        <v>168</v>
      </c>
      <c r="I48" s="30">
        <f t="shared" si="1"/>
        <v>826</v>
      </c>
      <c r="J48" s="3"/>
      <c r="K48" s="30">
        <f>SUM('July 2013'!I48,'Aug 2013'!I48,'Sept 2013'!I48,'Oct 2013'!I48,'Nov 2013'!I48)</f>
        <v>2026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2013'!I49)</f>
        <v>421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17582</v>
      </c>
      <c r="F50" s="21">
        <v>34</v>
      </c>
      <c r="G50" s="19">
        <v>4</v>
      </c>
      <c r="H50" s="22">
        <f>G50*H6</f>
        <v>112</v>
      </c>
      <c r="I50" s="30">
        <f t="shared" si="1"/>
        <v>146</v>
      </c>
      <c r="J50" s="3"/>
      <c r="K50" s="30">
        <f>SUM('July 2013'!I50,'Aug 2013'!I50,'Sept 2013'!I50,'Oct 2013'!I50,'Nov 2013'!I50)</f>
        <v>874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/>
      <c r="F51" s="21"/>
      <c r="G51" s="19"/>
      <c r="H51" s="22">
        <f>G51*H6</f>
        <v>0</v>
      </c>
      <c r="I51" s="30">
        <f t="shared" si="1"/>
        <v>0</v>
      </c>
      <c r="J51" s="3"/>
      <c r="K51" s="30">
        <f>SUM('July 2013'!I51,'Aug 2013'!I51,'Sept 2013'!I51,'Oct 2013'!I51,'Nov 2013'!I51)</f>
        <v>535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/>
      <c r="F52" s="21"/>
      <c r="G52" s="19"/>
      <c r="H52" s="22">
        <f>G52*H6</f>
        <v>0</v>
      </c>
      <c r="I52" s="30">
        <f t="shared" si="1"/>
        <v>0</v>
      </c>
      <c r="J52" s="3"/>
      <c r="K52" s="30">
        <f>SUM('July 2013'!I52,'Aug 2013'!I52,'Sept 2013'!I52,'Oct 2013'!I52,'Nov 2013'!I52)</f>
        <v>583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11876</v>
      </c>
      <c r="F53" s="21">
        <v>247</v>
      </c>
      <c r="G53" s="19">
        <v>6</v>
      </c>
      <c r="H53" s="22">
        <f>G53*H6</f>
        <v>168</v>
      </c>
      <c r="I53" s="30">
        <f t="shared" si="1"/>
        <v>415</v>
      </c>
      <c r="J53" s="3"/>
      <c r="K53" s="30">
        <f>SUM('July 2013'!I53,'Aug 2013'!I53,'Sept 2013'!I53,'Oct 2013'!I53,'Nov 2013'!I53)</f>
        <v>705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2013'!I54)</f>
        <v>539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129012</v>
      </c>
      <c r="F55" s="21">
        <v>222</v>
      </c>
      <c r="G55" s="19">
        <v>4</v>
      </c>
      <c r="H55" s="22">
        <f>G55*H6</f>
        <v>112</v>
      </c>
      <c r="I55" s="30">
        <f t="shared" si="1"/>
        <v>334</v>
      </c>
      <c r="J55" s="3"/>
      <c r="K55" s="30">
        <f>SUM('July 2013'!I55,'Aug 2013'!I55,'Sept 2013'!I55,'Oct 2013'!I55,'Nov 2013'!I55)</f>
        <v>1001.62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108466</v>
      </c>
      <c r="F56" s="21">
        <v>96</v>
      </c>
      <c r="G56" s="19">
        <v>4</v>
      </c>
      <c r="H56" s="22">
        <f>G56*H6</f>
        <v>112</v>
      </c>
      <c r="I56" s="30">
        <f t="shared" si="1"/>
        <v>208</v>
      </c>
      <c r="J56" s="3"/>
      <c r="K56" s="30">
        <f>SUM('July 2013'!I56,'Aug 2013'!I56,'Sept 2013'!I56,'Oct 2013'!I56,'Nov 2013'!I56)</f>
        <v>786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2013'!I57)</f>
        <v>555.5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5364</v>
      </c>
      <c r="G58" s="26">
        <f t="shared" ref="G58:L58" si="2">SUM(G8:G57)</f>
        <v>180</v>
      </c>
      <c r="H58" s="25">
        <f t="shared" si="2"/>
        <v>5040</v>
      </c>
      <c r="I58" s="25">
        <f t="shared" si="2"/>
        <v>10404</v>
      </c>
      <c r="J58" s="25">
        <f t="shared" si="2"/>
        <v>1776.08</v>
      </c>
      <c r="K58" s="25">
        <f t="shared" si="2"/>
        <v>46940.590000000004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41599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F69" sqref="F69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75</v>
      </c>
      <c r="L2" s="9">
        <v>2013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2191</v>
      </c>
      <c r="G4" s="13">
        <f t="shared" si="0"/>
        <v>86</v>
      </c>
      <c r="H4" s="14">
        <f t="shared" si="0"/>
        <v>2408</v>
      </c>
      <c r="I4" s="12">
        <f>I58</f>
        <v>4599</v>
      </c>
      <c r="J4" s="15">
        <f t="shared" si="0"/>
        <v>0</v>
      </c>
      <c r="K4" s="15">
        <f t="shared" si="0"/>
        <v>51539.590000000004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150077</v>
      </c>
      <c r="F8" s="28">
        <v>17</v>
      </c>
      <c r="G8" s="29">
        <v>4</v>
      </c>
      <c r="H8" s="30">
        <f>G8*H6</f>
        <v>112</v>
      </c>
      <c r="I8" s="30">
        <f>SUM(F8,H8)</f>
        <v>129</v>
      </c>
      <c r="J8" s="4"/>
      <c r="K8" s="30">
        <f>SUM('July 2013'!I8,'Aug 2013'!I8,'Sept 2013'!I8,'Oct 2013'!I8,'Nov 2013'!I8,'Dec 2013'!I8)</f>
        <v>1201.47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>
        <v>17871</v>
      </c>
      <c r="F11" s="21">
        <v>16</v>
      </c>
      <c r="G11" s="19">
        <v>4</v>
      </c>
      <c r="H11" s="22">
        <f>G11*H6</f>
        <v>112</v>
      </c>
      <c r="I11" s="30">
        <f t="shared" si="1"/>
        <v>128</v>
      </c>
      <c r="J11" s="3"/>
      <c r="K11" s="30">
        <f>SUM('July 2013'!I11,'Aug 2013'!I11,'Sept 2013'!I11,'Oct 2013'!I11,'Nov 2013'!I11,'Dec 2013'!I11)</f>
        <v>707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27581</v>
      </c>
      <c r="F14" s="21">
        <v>17</v>
      </c>
      <c r="G14" s="19">
        <v>4</v>
      </c>
      <c r="H14" s="22">
        <f>G14*H6</f>
        <v>112</v>
      </c>
      <c r="I14" s="30">
        <f t="shared" si="1"/>
        <v>129</v>
      </c>
      <c r="J14" s="3"/>
      <c r="K14" s="30">
        <f>SUM('July 2013'!I14,'Aug 2013'!I14,'Sept 2013'!I14,'Oct 2013'!I14,'Nov 2013'!I14,'Dec 2013'!I14)</f>
        <v>1613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2013'!I16,'Oct 2013'!I16,'Nov 2013'!I16,'Dec 2013'!I16)</f>
        <v>1865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/>
      <c r="F17" s="21"/>
      <c r="G17" s="19"/>
      <c r="H17" s="22">
        <f>G17*H6</f>
        <v>0</v>
      </c>
      <c r="I17" s="30">
        <f t="shared" si="1"/>
        <v>0</v>
      </c>
      <c r="J17" s="3"/>
      <c r="K17" s="30">
        <f>SUM('July 2013'!I17,'Aug 2013'!I17,'Sept 2013'!I17,'Oct 2013'!I17,'Nov 2013'!I17,'Dec 2013'!I17)</f>
        <v>1200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2013'!I18,'Nov 2013'!I18,'Dec 2013'!I18)</f>
        <v>725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/>
      <c r="F20" s="21"/>
      <c r="G20" s="19"/>
      <c r="H20" s="22">
        <f>G20*H6</f>
        <v>0</v>
      </c>
      <c r="I20" s="30">
        <f t="shared" si="1"/>
        <v>0</v>
      </c>
      <c r="J20" s="3"/>
      <c r="K20" s="30">
        <f>SUM('July 2013'!I20,'Aug 2013'!I20,'Sept 2013'!I20,'Oct 2013'!I20,'Nov 2013'!I20,'Dec 2013'!I20)</f>
        <v>429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/>
      <c r="F21" s="21"/>
      <c r="G21" s="19"/>
      <c r="H21" s="22">
        <f>G21*H6</f>
        <v>0</v>
      </c>
      <c r="I21" s="30">
        <f t="shared" si="1"/>
        <v>0</v>
      </c>
      <c r="J21" s="3"/>
      <c r="K21" s="30">
        <f>SUM('July 2013'!I21,'Aug 2013'!I21,'Sept 2013'!I21,'Oct 2013'!I21,'Nov 2013'!I21,'Dec 2013'!I21)</f>
        <v>3467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/>
      <c r="F23" s="21"/>
      <c r="G23" s="19"/>
      <c r="H23" s="22">
        <f>G23*H6</f>
        <v>0</v>
      </c>
      <c r="I23" s="30">
        <f t="shared" si="1"/>
        <v>0</v>
      </c>
      <c r="J23" s="3"/>
      <c r="K23" s="30">
        <f>SUM('July 2013'!I23,'Aug 2013'!I23,'Sept 2013'!I23,'Oct 2013'!I23,'Nov 2013'!I23,'Dec 2013'!I23)</f>
        <v>323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253699</v>
      </c>
      <c r="F26" s="21">
        <v>205</v>
      </c>
      <c r="G26" s="19">
        <v>4</v>
      </c>
      <c r="H26" s="22">
        <f>G26*H6</f>
        <v>112</v>
      </c>
      <c r="I26" s="30">
        <f t="shared" si="1"/>
        <v>317</v>
      </c>
      <c r="J26" s="3"/>
      <c r="K26" s="30">
        <f>SUM('July 2013'!I26,'Aug 2013'!I26,'Sept 2013'!I26,'Oct 2013'!I26,'Nov 2013'!I26,'Dec 2013'!I26)</f>
        <v>2506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/>
      <c r="F27" s="21"/>
      <c r="G27" s="19"/>
      <c r="H27" s="22">
        <f>G27*H6</f>
        <v>0</v>
      </c>
      <c r="I27" s="30">
        <f t="shared" si="1"/>
        <v>0</v>
      </c>
      <c r="J27" s="3"/>
      <c r="K27" s="30">
        <f>SUM('July 2013'!I27,'Aug 2013'!I27,'Sept 2013'!I27,'Oct 2013'!I27,'Nov 2013'!I27,'Dec 2013'!I27)</f>
        <v>604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225614</v>
      </c>
      <c r="F28" s="21">
        <v>76</v>
      </c>
      <c r="G28" s="19">
        <v>6</v>
      </c>
      <c r="H28" s="22">
        <f>G28*H6</f>
        <v>168</v>
      </c>
      <c r="I28" s="30">
        <f t="shared" si="1"/>
        <v>244</v>
      </c>
      <c r="J28" s="3"/>
      <c r="K28" s="30">
        <f>SUM('July 2013'!I28,'Aug 2013'!I28,'Sept 2013'!I28,'Oct 2013'!I28,'Nov 2013'!I28,'Dec 2013'!I28)</f>
        <v>1550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182782</v>
      </c>
      <c r="F29" s="21">
        <v>26</v>
      </c>
      <c r="G29" s="19">
        <v>4</v>
      </c>
      <c r="H29" s="22">
        <f>G29*H6</f>
        <v>112</v>
      </c>
      <c r="I29" s="30">
        <f t="shared" si="1"/>
        <v>138</v>
      </c>
      <c r="J29" s="3"/>
      <c r="K29" s="30">
        <f>SUM('July 2013'!I29,'Aug 2013'!I29,'Sept 2013'!I29,'Oct 2013'!I29,'Nov 2013'!I29,'Dec 2013'!I29)</f>
        <v>973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24167</v>
      </c>
      <c r="F30" s="21">
        <v>258</v>
      </c>
      <c r="G30" s="19">
        <v>4</v>
      </c>
      <c r="H30" s="22">
        <f>G30*H6</f>
        <v>112</v>
      </c>
      <c r="I30" s="30">
        <f t="shared" si="1"/>
        <v>370</v>
      </c>
      <c r="J30" s="3"/>
      <c r="K30" s="30">
        <f>SUM('July 2013'!I30,'Aug 2013'!I30,'Sept 2013'!I30,'Oct 2013'!I30,'Nov 2013'!I30,'Dec 2013'!I30)</f>
        <v>1015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/>
      <c r="F31" s="21"/>
      <c r="G31" s="19"/>
      <c r="H31" s="22">
        <f>G31*H6</f>
        <v>0</v>
      </c>
      <c r="I31" s="30">
        <f t="shared" si="1"/>
        <v>0</v>
      </c>
      <c r="J31" s="3"/>
      <c r="K31" s="30">
        <f>SUM('July 2013'!I31,'Aug 2013'!I31,'Sept 2013'!I31,'Oct 2013'!I31,'Nov 2013'!I31,'Dec 2013'!I31)</f>
        <v>1027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/>
      <c r="F32" s="21"/>
      <c r="G32" s="19"/>
      <c r="H32" s="22">
        <f>G32*H6</f>
        <v>0</v>
      </c>
      <c r="I32" s="30">
        <f t="shared" si="1"/>
        <v>0</v>
      </c>
      <c r="J32" s="3"/>
      <c r="K32" s="30">
        <f>SUM('July 2013'!I32,'Aug 2013'!I32,'Sept 2013'!I32,'Oct 2013'!I32,'Nov 2013'!I32,'Dec 2013'!I32)</f>
        <v>787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2013'!I33,'Sept 2013'!I33,'Oct 2013'!I33,'Nov 2013'!I33,'Dec 2013'!I33)</f>
        <v>869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/>
      <c r="F34" s="21"/>
      <c r="G34" s="19"/>
      <c r="H34" s="22">
        <f>G34*H6</f>
        <v>0</v>
      </c>
      <c r="I34" s="30">
        <f t="shared" si="1"/>
        <v>0</v>
      </c>
      <c r="J34" s="3"/>
      <c r="K34" s="30">
        <f>SUM('July 2013'!I34,'Aug 2013'!I34,'Sept 2013'!I34,'Oct 2013'!I34,'Nov 2013'!I34,'Dec 2013'!I34)</f>
        <v>1066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2013'!I35,'Sept 2013'!I35,'Oct 2013'!I35,'Nov 2013'!I35,'Dec 2013'!I35)</f>
        <v>911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148605</v>
      </c>
      <c r="F36" s="21">
        <v>820</v>
      </c>
      <c r="G36" s="19">
        <v>10</v>
      </c>
      <c r="H36" s="22">
        <f>G36*H6</f>
        <v>280</v>
      </c>
      <c r="I36" s="30">
        <f t="shared" si="1"/>
        <v>1100</v>
      </c>
      <c r="J36" s="3"/>
      <c r="K36" s="30">
        <f>SUM('July 2013'!I36,'Aug 2013'!I36,'Sept 2013'!I36,'Oct 2013'!I36,'Nov 2013'!I36,'Dec 2013'!I36)</f>
        <v>1744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176056</v>
      </c>
      <c r="F37" s="21">
        <v>137</v>
      </c>
      <c r="G37" s="19">
        <v>4</v>
      </c>
      <c r="H37" s="22">
        <f>G37*H6</f>
        <v>112</v>
      </c>
      <c r="I37" s="30">
        <f t="shared" si="1"/>
        <v>249</v>
      </c>
      <c r="J37" s="3"/>
      <c r="K37" s="30">
        <f>SUM('July 2013'!I37,'Aug 2013'!I37,'Sept 2013'!I37,'Oct 2013'!I37,'Nov 2013'!I37,'Dec 2013'!I37)</f>
        <v>995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218121</v>
      </c>
      <c r="F38" s="21">
        <v>29</v>
      </c>
      <c r="G38" s="19">
        <v>4</v>
      </c>
      <c r="H38" s="22">
        <f>G38*H6</f>
        <v>112</v>
      </c>
      <c r="I38" s="30">
        <f t="shared" si="1"/>
        <v>141</v>
      </c>
      <c r="J38" s="3"/>
      <c r="K38" s="30">
        <f>SUM('July 2013'!I38,'Aug 2013'!I38,'Sept 2013'!I38,'Oct 2013'!I38,'Nov 2013'!I38,'Dec 2013'!I38)</f>
        <v>1505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138217</v>
      </c>
      <c r="F39" s="21">
        <v>160</v>
      </c>
      <c r="G39" s="19">
        <v>6</v>
      </c>
      <c r="H39" s="22">
        <f>G39*H6</f>
        <v>168</v>
      </c>
      <c r="I39" s="30">
        <f t="shared" si="1"/>
        <v>328</v>
      </c>
      <c r="J39" s="3"/>
      <c r="K39" s="30">
        <f>SUM('July 2013'!I39,'Aug 2013'!I39,'Sept 2013'!I39,'Oct 2013'!I39,'Nov 2013'!I39,'Dec 2013'!I39)</f>
        <v>1564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99823</v>
      </c>
      <c r="F40" s="21">
        <v>236</v>
      </c>
      <c r="G40" s="19">
        <v>4</v>
      </c>
      <c r="H40" s="22">
        <f>G40*H6</f>
        <v>112</v>
      </c>
      <c r="I40" s="30">
        <f t="shared" si="1"/>
        <v>348</v>
      </c>
      <c r="J40" s="3"/>
      <c r="K40" s="30">
        <f>SUM('July 2013'!I40,'Aug 2013'!I40,'Sept 2013'!I40,'Oct 2013'!I40,'Nov 2013'!I40,'Dec 2013'!I40)</f>
        <v>995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97830</v>
      </c>
      <c r="F41" s="21">
        <v>34</v>
      </c>
      <c r="G41" s="19">
        <v>4</v>
      </c>
      <c r="H41" s="22">
        <f>G41*H6</f>
        <v>112</v>
      </c>
      <c r="I41" s="30">
        <f t="shared" si="1"/>
        <v>146</v>
      </c>
      <c r="J41" s="3"/>
      <c r="K41" s="30">
        <f>SUM('July 2013'!I41,'Aug 2013'!I41,'Sept 2013'!I41,'Oct 2013'!I41,'Nov 2013'!I41,'Dec 2013'!I41)</f>
        <v>1009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/>
      <c r="F42" s="21"/>
      <c r="G42" s="19"/>
      <c r="H42" s="22">
        <f>G42*H6</f>
        <v>0</v>
      </c>
      <c r="I42" s="30">
        <f t="shared" si="1"/>
        <v>0</v>
      </c>
      <c r="J42" s="3"/>
      <c r="K42" s="30">
        <f>SUM('July 2013'!I42,'Aug 2013'!I42,'Sept 2013'!I42,'Oct 2013'!I42,'Nov 2013'!I42,'Dec 2013'!I42)</f>
        <v>834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/>
      <c r="F43" s="21"/>
      <c r="G43" s="19"/>
      <c r="H43" s="22">
        <f>G43*H6</f>
        <v>0</v>
      </c>
      <c r="I43" s="30">
        <f t="shared" si="1"/>
        <v>0</v>
      </c>
      <c r="J43" s="3"/>
      <c r="K43" s="30">
        <f>SUM('July 2013'!I43,'Aug 2013'!I43,'Sept 2013'!I43,'Oct 2013'!I43,'Nov 2013'!I43,'Dec 2013'!I43)</f>
        <v>2217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2013'!I44,'Nov 2013'!I44,'Dec 2013'!I44)</f>
        <v>2664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61198</v>
      </c>
      <c r="F45" s="21">
        <v>29</v>
      </c>
      <c r="G45" s="19">
        <v>4</v>
      </c>
      <c r="H45" s="22">
        <f>G45*H6</f>
        <v>112</v>
      </c>
      <c r="I45" s="30">
        <f t="shared" si="1"/>
        <v>141</v>
      </c>
      <c r="J45" s="3"/>
      <c r="K45" s="30">
        <f>SUM('July 2013'!I45,'Aug 2013'!I45,'Sept 2013'!I45,'Oct 2013'!I45,'Nov 2013'!I45,'Dec 2013'!I45)</f>
        <v>1553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67193</v>
      </c>
      <c r="F46" s="21">
        <v>18</v>
      </c>
      <c r="G46" s="19">
        <v>4</v>
      </c>
      <c r="H46" s="22">
        <f>G46*H6</f>
        <v>112</v>
      </c>
      <c r="I46" s="30">
        <f t="shared" si="1"/>
        <v>130</v>
      </c>
      <c r="J46" s="3"/>
      <c r="K46" s="30">
        <f>SUM('July 2013'!I46,'Aug 2013'!I46,'Sept 2013'!I46,'Oct 2013'!I46,'Nov 2013'!I46,'Dec 2013'!I46)</f>
        <v>2102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/>
      <c r="F47" s="21"/>
      <c r="G47" s="19"/>
      <c r="H47" s="22">
        <f>G47*H6</f>
        <v>0</v>
      </c>
      <c r="I47" s="30">
        <f t="shared" si="1"/>
        <v>0</v>
      </c>
      <c r="J47" s="3"/>
      <c r="K47" s="30">
        <f>SUM('July 2013'!I47,'Aug 2013'!I47,'Sept 2013'!I47,'Oct 2013'!I47,'Nov 2013'!I47,'Dec 2013'!I47)</f>
        <v>1292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29214</v>
      </c>
      <c r="F48" s="21">
        <v>0</v>
      </c>
      <c r="G48" s="19">
        <v>4</v>
      </c>
      <c r="H48" s="22">
        <f>G48*H6</f>
        <v>112</v>
      </c>
      <c r="I48" s="30">
        <f t="shared" si="1"/>
        <v>112</v>
      </c>
      <c r="J48" s="3"/>
      <c r="K48" s="30">
        <f>SUM('July 2013'!I48,'Aug 2013'!I48,'Sept 2013'!I48,'Oct 2013'!I48,'Nov 2013'!I48,'Dec 2013'!I48)</f>
        <v>2138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2013'!I49,'Dec 2013'!I49)</f>
        <v>421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20473</v>
      </c>
      <c r="F50" s="21">
        <v>47</v>
      </c>
      <c r="G50" s="19">
        <v>4</v>
      </c>
      <c r="H50" s="22">
        <f>G50*H6</f>
        <v>112</v>
      </c>
      <c r="I50" s="30">
        <f t="shared" si="1"/>
        <v>159</v>
      </c>
      <c r="J50" s="3"/>
      <c r="K50" s="30">
        <f>SUM('July 2013'!I50,'Aug 2013'!I50,'Sept 2013'!I50,'Oct 2013'!I50,'Nov 2013'!I50,'Dec 2013'!I50)</f>
        <v>1033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14038</v>
      </c>
      <c r="F51" s="21">
        <v>29</v>
      </c>
      <c r="G51" s="19">
        <v>4</v>
      </c>
      <c r="H51" s="22">
        <f>G51*H6</f>
        <v>112</v>
      </c>
      <c r="I51" s="30">
        <f t="shared" si="1"/>
        <v>141</v>
      </c>
      <c r="J51" s="3"/>
      <c r="K51" s="30">
        <f>SUM('July 2013'!I51,'Aug 2013'!I51,'Sept 2013'!I51,'Oct 2013'!I51,'Nov 2013'!I51,'Dec 2013'!I51)</f>
        <v>676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15142</v>
      </c>
      <c r="F52" s="21">
        <v>37</v>
      </c>
      <c r="G52" s="19">
        <v>4</v>
      </c>
      <c r="H52" s="22">
        <f>G52*H6</f>
        <v>112</v>
      </c>
      <c r="I52" s="30">
        <f t="shared" si="1"/>
        <v>149</v>
      </c>
      <c r="J52" s="3"/>
      <c r="K52" s="30">
        <f>SUM('July 2013'!I52,'Aug 2013'!I52,'Sept 2013'!I52,'Oct 2013'!I52,'Nov 2013'!I52,'Dec 2013'!I52)</f>
        <v>732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/>
      <c r="F53" s="21"/>
      <c r="G53" s="19"/>
      <c r="H53" s="22">
        <f>G53*H6</f>
        <v>0</v>
      </c>
      <c r="I53" s="30">
        <f t="shared" si="1"/>
        <v>0</v>
      </c>
      <c r="J53" s="3"/>
      <c r="K53" s="30">
        <f>SUM('July 2013'!I53,'Aug 2013'!I53,'Sept 2013'!I53,'Oct 2013'!I53,'Nov 2013'!I53,'Dec 2013'!I53)</f>
        <v>705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/>
      <c r="F54" s="21"/>
      <c r="G54" s="19"/>
      <c r="H54" s="22">
        <f>G54*H6</f>
        <v>0</v>
      </c>
      <c r="I54" s="30">
        <f t="shared" si="1"/>
        <v>0</v>
      </c>
      <c r="J54" s="3"/>
      <c r="K54" s="30">
        <f>SUM('July 2013'!I54,'Aug 2013'!I54,'Sept 2013'!I54,'Oct 2013'!I54,'Nov 2013'!I54,'Dec 2013'!I54)</f>
        <v>539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2013'!I55)</f>
        <v>1001.62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2013'!I56)</f>
        <v>786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2013'!I57)</f>
        <v>555.5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2191</v>
      </c>
      <c r="G58" s="26">
        <f t="shared" ref="G58:L58" si="2">SUM(G8:G57)</f>
        <v>86</v>
      </c>
      <c r="H58" s="25">
        <f t="shared" si="2"/>
        <v>2408</v>
      </c>
      <c r="I58" s="25">
        <f t="shared" si="2"/>
        <v>4599</v>
      </c>
      <c r="J58" s="25">
        <f t="shared" si="2"/>
        <v>0</v>
      </c>
      <c r="K58" s="25">
        <f t="shared" si="2"/>
        <v>51539.590000000004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41625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L70" sqref="L70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76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11035</v>
      </c>
      <c r="G4" s="13">
        <f t="shared" si="0"/>
        <v>216</v>
      </c>
      <c r="H4" s="14">
        <f t="shared" si="0"/>
        <v>6048</v>
      </c>
      <c r="I4" s="12">
        <f>I58</f>
        <v>17083</v>
      </c>
      <c r="J4" s="15">
        <f t="shared" si="0"/>
        <v>0</v>
      </c>
      <c r="K4" s="15">
        <f t="shared" si="0"/>
        <v>68622.59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>
        <v>150812</v>
      </c>
      <c r="F8" s="28">
        <v>219</v>
      </c>
      <c r="G8" s="29">
        <v>6</v>
      </c>
      <c r="H8" s="30">
        <f>G8*H6</f>
        <v>168</v>
      </c>
      <c r="I8" s="30">
        <f>SUM(F8,H8)</f>
        <v>387</v>
      </c>
      <c r="J8" s="4"/>
      <c r="K8" s="30">
        <f>SUM('July 2013'!I8,'Aug 2013'!I8,'Sept 2013'!I8,'Oct 2013'!I8,'Nov 2013'!I8,'Dec 2013'!I8, 'Jan 2014'!I8)</f>
        <v>1588.47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2014'!I11)</f>
        <v>707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>
        <v>28037</v>
      </c>
      <c r="F14" s="21">
        <v>130</v>
      </c>
      <c r="G14" s="19">
        <v>4</v>
      </c>
      <c r="H14" s="22">
        <f>G14*H6</f>
        <v>112</v>
      </c>
      <c r="I14" s="30">
        <f t="shared" si="1"/>
        <v>242</v>
      </c>
      <c r="J14" s="3"/>
      <c r="K14" s="30">
        <f>SUM('July 2013'!I14,'Aug 2013'!I14,'Sept 2013'!I14,'Oct 2013'!I14,'Nov 2013'!I14,'Dec 2013'!I14, 'Jan 2014'!I14)</f>
        <v>1855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>
        <v>4302</v>
      </c>
      <c r="F16" s="21">
        <v>40</v>
      </c>
      <c r="G16" s="19">
        <v>8</v>
      </c>
      <c r="H16" s="22">
        <f>G16*H6</f>
        <v>224</v>
      </c>
      <c r="I16" s="30">
        <f t="shared" si="1"/>
        <v>264</v>
      </c>
      <c r="J16" s="3"/>
      <c r="K16" s="30">
        <f>SUM('July 2013'!I16,'Aug 2013'!I16,'Sept 2013'!I16,'Oct 2013'!I16,'Nov 2013'!I16,'Dec 2013'!I16, 'Jan 2014'!I16)</f>
        <v>2129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5265</v>
      </c>
      <c r="F17" s="21">
        <v>193</v>
      </c>
      <c r="G17" s="19">
        <v>8</v>
      </c>
      <c r="H17" s="22">
        <f>G17*H6</f>
        <v>224</v>
      </c>
      <c r="I17" s="30">
        <f t="shared" si="1"/>
        <v>417</v>
      </c>
      <c r="J17" s="3"/>
      <c r="K17" s="30">
        <f>SUM('July 2013'!I17,'Aug 2013'!I17,'Sept 2013'!I17,'Oct 2013'!I17,'Nov 2013'!I17,'Dec 2013'!I17, 'Jan 2014'!I17)</f>
        <v>1617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>
        <v>25547</v>
      </c>
      <c r="F18" s="21">
        <v>182</v>
      </c>
      <c r="G18" s="19">
        <v>10</v>
      </c>
      <c r="H18" s="22">
        <f>G18*H6</f>
        <v>280</v>
      </c>
      <c r="I18" s="30">
        <f t="shared" si="1"/>
        <v>462</v>
      </c>
      <c r="J18" s="3"/>
      <c r="K18" s="30">
        <f>SUM('July 2013'!I18,'Aug 2013'!I18,'Sept 2013'!I18,'Oct 2013'!I18,'Nov 2013'!I18,'Dec 2013'!I18, 'Jan 2014'!I18)</f>
        <v>1187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195339</v>
      </c>
      <c r="F20" s="21">
        <v>755</v>
      </c>
      <c r="G20" s="19">
        <v>4</v>
      </c>
      <c r="H20" s="22">
        <f>G20*H6</f>
        <v>112</v>
      </c>
      <c r="I20" s="30">
        <f t="shared" si="1"/>
        <v>867</v>
      </c>
      <c r="J20" s="3"/>
      <c r="K20" s="30">
        <f>SUM('July 2013'!I20,'Aug 2013'!I20,'Sept 2013'!I20,'Oct 2013'!I20,'Nov 2013'!I20,'Dec 2013'!I20, 'Jan 2014'!I20)</f>
        <v>1296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188857</v>
      </c>
      <c r="F21" s="21">
        <v>517</v>
      </c>
      <c r="G21" s="19">
        <v>6</v>
      </c>
      <c r="H21" s="22">
        <f>G21*H6</f>
        <v>168</v>
      </c>
      <c r="I21" s="30">
        <f t="shared" si="1"/>
        <v>685</v>
      </c>
      <c r="J21" s="3"/>
      <c r="K21" s="30">
        <f>SUM('July 2013'!I21,'Aug 2013'!I21,'Sept 2013'!I21,'Oct 2013'!I21,'Nov 2013'!I21,'Dec 2013'!I21, 'Jan 2014'!I21)</f>
        <v>4152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298520</v>
      </c>
      <c r="F23" s="21">
        <v>21</v>
      </c>
      <c r="G23" s="19">
        <v>4</v>
      </c>
      <c r="H23" s="22">
        <f>G23*H6</f>
        <v>112</v>
      </c>
      <c r="I23" s="30">
        <f t="shared" si="1"/>
        <v>133</v>
      </c>
      <c r="J23" s="3"/>
      <c r="K23" s="30">
        <f>SUM('July 2013'!I23,'Aug 2013'!I23,'Sept 2013'!I23,'Oct 2013'!I23,'Nov 2013'!I23,'Dec 2013'!I23, 'Jan 2014'!I23)</f>
        <v>456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/>
      <c r="F26" s="21"/>
      <c r="G26" s="19"/>
      <c r="H26" s="22">
        <f>G26*H6</f>
        <v>0</v>
      </c>
      <c r="I26" s="30">
        <f t="shared" si="1"/>
        <v>0</v>
      </c>
      <c r="J26" s="3"/>
      <c r="K26" s="30">
        <f>SUM('July 2013'!I26,'Aug 2013'!I26,'Sept 2013'!I26,'Oct 2013'!I26,'Nov 2013'!I26,'Dec 2013'!I26, 'Jan 2014'!I26)</f>
        <v>2506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224156</v>
      </c>
      <c r="F27" s="21">
        <v>341</v>
      </c>
      <c r="G27" s="19">
        <v>4</v>
      </c>
      <c r="H27" s="22">
        <f>G27*H6</f>
        <v>112</v>
      </c>
      <c r="I27" s="30">
        <f t="shared" si="1"/>
        <v>453</v>
      </c>
      <c r="J27" s="3"/>
      <c r="K27" s="30">
        <f>SUM('July 2013'!I27,'Aug 2013'!I27,'Sept 2013'!I27,'Oct 2013'!I27,'Nov 2013'!I27,'Dec 2013'!I27, 'Jan 2014'!I27)</f>
        <v>1057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/>
      <c r="F28" s="21"/>
      <c r="G28" s="19"/>
      <c r="H28" s="22">
        <f>G28*H6</f>
        <v>0</v>
      </c>
      <c r="I28" s="30">
        <f t="shared" si="1"/>
        <v>0</v>
      </c>
      <c r="J28" s="3"/>
      <c r="K28" s="30">
        <f>SUM('July 2013'!I28,'Aug 2013'!I28,'Sept 2013'!I28,'Oct 2013'!I28,'Nov 2013'!I28,'Dec 2013'!I28, 'Jan 2014'!I28)</f>
        <v>1550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185163</v>
      </c>
      <c r="F29" s="21">
        <v>70</v>
      </c>
      <c r="G29" s="19">
        <v>8</v>
      </c>
      <c r="H29" s="22">
        <f>G29*H6</f>
        <v>224</v>
      </c>
      <c r="I29" s="30">
        <f t="shared" si="1"/>
        <v>294</v>
      </c>
      <c r="J29" s="3"/>
      <c r="K29" s="30">
        <f>SUM('July 2013'!I29,'Aug 2013'!I29,'Sept 2013'!I29,'Oct 2013'!I29,'Nov 2013'!I29,'Dec 2013'!I29, 'Jan 2014'!I29)</f>
        <v>1267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/>
      <c r="F30" s="21"/>
      <c r="G30" s="19"/>
      <c r="H30" s="22">
        <f>G30*H6</f>
        <v>0</v>
      </c>
      <c r="I30" s="30">
        <f t="shared" si="1"/>
        <v>0</v>
      </c>
      <c r="J30" s="3"/>
      <c r="K30" s="30">
        <f>SUM('July 2013'!I30,'Aug 2013'!I30,'Sept 2013'!I30,'Oct 2013'!I30,'Nov 2013'!I30,'Dec 2013'!I30, 'Jan 2014'!I30)</f>
        <v>1015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253787</v>
      </c>
      <c r="F31" s="21">
        <v>522</v>
      </c>
      <c r="G31" s="19">
        <v>4</v>
      </c>
      <c r="H31" s="22">
        <f>G31*H6</f>
        <v>112</v>
      </c>
      <c r="I31" s="30">
        <f t="shared" si="1"/>
        <v>634</v>
      </c>
      <c r="J31" s="3"/>
      <c r="K31" s="30">
        <f>SUM('July 2013'!I31,'Aug 2013'!I31,'Sept 2013'!I31,'Oct 2013'!I31,'Nov 2013'!I31,'Dec 2013'!I31, 'Jan 2014'!I31)</f>
        <v>1661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239228</v>
      </c>
      <c r="F32" s="21">
        <v>722</v>
      </c>
      <c r="G32" s="19">
        <v>6</v>
      </c>
      <c r="H32" s="22">
        <f>G32*H6</f>
        <v>168</v>
      </c>
      <c r="I32" s="30">
        <f t="shared" si="1"/>
        <v>890</v>
      </c>
      <c r="J32" s="3"/>
      <c r="K32" s="30">
        <f>SUM('July 2013'!I32,'Aug 2013'!I32,'Sept 2013'!I32,'Oct 2013'!I32,'Nov 2013'!I32,'Dec 2013'!I32, 'Jan 2014'!I32)</f>
        <v>1677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>
        <v>173417</v>
      </c>
      <c r="F33" s="21">
        <v>314</v>
      </c>
      <c r="G33" s="19">
        <v>10</v>
      </c>
      <c r="H33" s="22">
        <f>G33*H6</f>
        <v>280</v>
      </c>
      <c r="I33" s="30">
        <f t="shared" si="1"/>
        <v>594</v>
      </c>
      <c r="J33" s="3"/>
      <c r="K33" s="30">
        <f>SUM('July 2013'!I33,'Aug 2013'!I33,'Sept 2013'!I33,'Oct 2013'!I33,'Nov 2013'!I33,'Dec 2013'!I33, 'Jan 2014'!I33)</f>
        <v>1463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199770</v>
      </c>
      <c r="F34" s="21">
        <v>719</v>
      </c>
      <c r="G34" s="19">
        <v>8</v>
      </c>
      <c r="H34" s="22">
        <f>G34*H6</f>
        <v>224</v>
      </c>
      <c r="I34" s="30">
        <f t="shared" si="1"/>
        <v>943</v>
      </c>
      <c r="J34" s="3"/>
      <c r="K34" s="30">
        <f>SUM('July 2013'!I34,'Aug 2013'!I34,'Sept 2013'!I34,'Oct 2013'!I34,'Nov 2013'!I34,'Dec 2013'!I34, 'Jan 2014'!I34)</f>
        <v>2009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>
        <v>176495</v>
      </c>
      <c r="F35" s="21">
        <v>637</v>
      </c>
      <c r="G35" s="19">
        <v>4</v>
      </c>
      <c r="H35" s="22">
        <f>G35*H6</f>
        <v>112</v>
      </c>
      <c r="I35" s="30">
        <f t="shared" si="1"/>
        <v>749</v>
      </c>
      <c r="J35" s="3"/>
      <c r="K35" s="30">
        <f>SUM('July 2013'!I35,'Aug 2013'!I35,'Sept 2013'!I35,'Oct 2013'!I35,'Nov 2013'!I35,'Dec 2013'!I35, 'Jan 2014'!I35)</f>
        <v>1660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/>
      <c r="F36" s="21"/>
      <c r="G36" s="19"/>
      <c r="H36" s="22">
        <f>G36*H6</f>
        <v>0</v>
      </c>
      <c r="I36" s="30">
        <f t="shared" si="1"/>
        <v>0</v>
      </c>
      <c r="J36" s="3"/>
      <c r="K36" s="30">
        <f>SUM('July 2013'!I36,'Aug 2013'!I36,'Sept 2013'!I36,'Oct 2013'!I36,'Nov 2013'!I36,'Dec 2013'!I36, 'Jan 2014'!I36)</f>
        <v>1744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/>
      <c r="F37" s="21"/>
      <c r="G37" s="19"/>
      <c r="H37" s="22">
        <f>G37*H6</f>
        <v>0</v>
      </c>
      <c r="I37" s="30">
        <f t="shared" si="1"/>
        <v>0</v>
      </c>
      <c r="J37" s="3"/>
      <c r="K37" s="30">
        <f>SUM('July 2013'!I37,'Aug 2013'!I37,'Sept 2013'!I37,'Oct 2013'!I37,'Nov 2013'!I37,'Dec 2013'!I37, 'Jan 2014'!I37)</f>
        <v>995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>
        <v>219628</v>
      </c>
      <c r="F38" s="21">
        <v>269</v>
      </c>
      <c r="G38" s="19">
        <v>10</v>
      </c>
      <c r="H38" s="22">
        <f>G38*H6</f>
        <v>280</v>
      </c>
      <c r="I38" s="30">
        <f t="shared" si="1"/>
        <v>549</v>
      </c>
      <c r="J38" s="3"/>
      <c r="K38" s="30">
        <f>SUM('July 2013'!I38,'Aug 2013'!I38,'Sept 2013'!I38,'Oct 2013'!I38,'Nov 2013'!I38,'Dec 2013'!I38, 'Jan 2014'!I38)</f>
        <v>2054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>
        <v>140813</v>
      </c>
      <c r="F39" s="21">
        <v>218</v>
      </c>
      <c r="G39" s="19">
        <v>8</v>
      </c>
      <c r="H39" s="22">
        <f>G39*H6</f>
        <v>224</v>
      </c>
      <c r="I39" s="30">
        <f t="shared" si="1"/>
        <v>442</v>
      </c>
      <c r="J39" s="3"/>
      <c r="K39" s="30">
        <f>SUM('July 2013'!I39,'Aug 2013'!I39,'Sept 2013'!I39,'Oct 2013'!I39,'Nov 2013'!I39,'Dec 2013'!I39, 'Jan 2014'!I39)</f>
        <v>2006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100771</v>
      </c>
      <c r="F40" s="21">
        <v>355</v>
      </c>
      <c r="G40" s="19">
        <v>8</v>
      </c>
      <c r="H40" s="22">
        <f>G40*H6</f>
        <v>224</v>
      </c>
      <c r="I40" s="30">
        <f t="shared" si="1"/>
        <v>579</v>
      </c>
      <c r="J40" s="3"/>
      <c r="K40" s="30">
        <f>SUM('July 2013'!I40,'Aug 2013'!I40,'Sept 2013'!I40,'Oct 2013'!I40,'Nov 2013'!I40,'Dec 2013'!I40, 'Jan 2014'!I40)</f>
        <v>1574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98761</v>
      </c>
      <c r="F41" s="21">
        <v>317</v>
      </c>
      <c r="G41" s="19">
        <v>4</v>
      </c>
      <c r="H41" s="22">
        <f>G41*H6</f>
        <v>112</v>
      </c>
      <c r="I41" s="30">
        <f t="shared" si="1"/>
        <v>429</v>
      </c>
      <c r="J41" s="3"/>
      <c r="K41" s="30">
        <f>SUM('July 2013'!I41,'Aug 2013'!I41,'Sept 2013'!I41,'Oct 2013'!I41,'Nov 2013'!I41,'Dec 2013'!I41, 'Jan 2014'!I41)</f>
        <v>1438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105079</v>
      </c>
      <c r="F42" s="21">
        <v>509</v>
      </c>
      <c r="G42" s="19">
        <v>10</v>
      </c>
      <c r="H42" s="22">
        <f>G42*H6</f>
        <v>280</v>
      </c>
      <c r="I42" s="30">
        <f t="shared" si="1"/>
        <v>789</v>
      </c>
      <c r="J42" s="3"/>
      <c r="K42" s="30">
        <f>SUM('July 2013'!I42,'Aug 2013'!I42,'Sept 2013'!I42,'Oct 2013'!I42,'Nov 2013'!I42,'Dec 2013'!I42, 'Jan 2014'!I42)</f>
        <v>1623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94786</v>
      </c>
      <c r="F43" s="21">
        <v>366</v>
      </c>
      <c r="G43" s="19">
        <v>8</v>
      </c>
      <c r="H43" s="22">
        <f>G43*H6</f>
        <v>224</v>
      </c>
      <c r="I43" s="30">
        <f t="shared" si="1"/>
        <v>590</v>
      </c>
      <c r="J43" s="3"/>
      <c r="K43" s="30">
        <f>SUM('July 2013'!I43,'Aug 2013'!I43,'Sept 2013'!I43,'Oct 2013'!I43,'Nov 2013'!I43,'Dec 2013'!I43, 'Jan 2014'!I43)</f>
        <v>2807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>
        <v>86553</v>
      </c>
      <c r="F44" s="21">
        <v>902</v>
      </c>
      <c r="G44" s="19">
        <v>10</v>
      </c>
      <c r="H44" s="22">
        <f>G44*H6</f>
        <v>280</v>
      </c>
      <c r="I44" s="30">
        <f t="shared" si="1"/>
        <v>1182</v>
      </c>
      <c r="J44" s="3"/>
      <c r="K44" s="30">
        <f>SUM('July 2013'!I44,'Aug 2013'!I44,'Sept 2013'!I44,'Oct 2013'!I44,'Nov 2013'!I44,'Dec 2013'!I44, 'Jan 2014'!I44)</f>
        <v>3846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>
        <v>62452</v>
      </c>
      <c r="F45" s="21">
        <v>16</v>
      </c>
      <c r="G45" s="19">
        <v>4</v>
      </c>
      <c r="H45" s="22">
        <f>G45*H6</f>
        <v>112</v>
      </c>
      <c r="I45" s="30">
        <f t="shared" si="1"/>
        <v>128</v>
      </c>
      <c r="J45" s="3"/>
      <c r="K45" s="30">
        <f>SUM('July 2013'!I45,'Aug 2013'!I45,'Sept 2013'!I45,'Oct 2013'!I45,'Nov 2013'!I45,'Dec 2013'!I45, 'Jan 2014'!I45)</f>
        <v>1681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/>
      <c r="F46" s="21"/>
      <c r="G46" s="19"/>
      <c r="H46" s="22">
        <f>G46*H6</f>
        <v>0</v>
      </c>
      <c r="I46" s="30">
        <f t="shared" si="1"/>
        <v>0</v>
      </c>
      <c r="J46" s="3"/>
      <c r="K46" s="30">
        <f>SUM('July 2013'!I46,'Aug 2013'!I46,'Sept 2013'!I46,'Oct 2013'!I46,'Nov 2013'!I46,'Dec 2013'!I46, 'Jan 2014'!I46)</f>
        <v>2102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77489</v>
      </c>
      <c r="F47" s="21">
        <v>1047</v>
      </c>
      <c r="G47" s="19">
        <v>8</v>
      </c>
      <c r="H47" s="22">
        <f>G47*H6</f>
        <v>224</v>
      </c>
      <c r="I47" s="30">
        <f t="shared" si="1"/>
        <v>1271</v>
      </c>
      <c r="J47" s="3"/>
      <c r="K47" s="30">
        <f>SUM('July 2013'!I47,'Aug 2013'!I47,'Sept 2013'!I47,'Oct 2013'!I47,'Nov 2013'!I47,'Dec 2013'!I47, 'Jan 2014'!I47)</f>
        <v>2563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>
        <v>31089</v>
      </c>
      <c r="F48" s="21">
        <v>17</v>
      </c>
      <c r="G48" s="19">
        <v>4</v>
      </c>
      <c r="H48" s="22">
        <f>G48*H6</f>
        <v>112</v>
      </c>
      <c r="I48" s="30">
        <f t="shared" si="1"/>
        <v>129</v>
      </c>
      <c r="J48" s="3"/>
      <c r="K48" s="30">
        <f>SUM('July 2013'!I48,'Aug 2013'!I48,'Sept 2013'!I48,'Oct 2013'!I48,'Nov 2013'!I48,'Dec 2013'!I48, 'Jan 2014'!I48)</f>
        <v>2267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>
        <v>30228</v>
      </c>
      <c r="F49" s="21">
        <v>1343</v>
      </c>
      <c r="G49" s="19">
        <v>8</v>
      </c>
      <c r="H49" s="22">
        <f>G49*H6</f>
        <v>224</v>
      </c>
      <c r="I49" s="30">
        <f t="shared" si="1"/>
        <v>1567</v>
      </c>
      <c r="J49" s="3"/>
      <c r="K49" s="30">
        <f>SUM('July 2013'!I49,'Aug 2013'!I49,'Sept 2013'!I49,'Oct 2013'!I49,'Nov 2013'!I49,'Dec 2013'!I49, 'Jan 2014'!I49)</f>
        <v>1988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/>
      <c r="F50" s="21"/>
      <c r="G50" s="19"/>
      <c r="H50" s="22">
        <f>G50*H6</f>
        <v>0</v>
      </c>
      <c r="I50" s="30">
        <f t="shared" si="1"/>
        <v>0</v>
      </c>
      <c r="J50" s="3"/>
      <c r="K50" s="30">
        <f>SUM('July 2013'!I50,'Aug 2013'!I50,'Sept 2013'!I50,'Oct 2013'!I50,'Nov 2013'!I50,'Dec 2013'!I50, 'Jan 2014'!I50)</f>
        <v>1033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15158</v>
      </c>
      <c r="F51" s="21">
        <v>45</v>
      </c>
      <c r="G51" s="19">
        <v>4</v>
      </c>
      <c r="H51" s="22">
        <f>G51*H6</f>
        <v>112</v>
      </c>
      <c r="I51" s="30">
        <f t="shared" si="1"/>
        <v>157</v>
      </c>
      <c r="J51" s="3"/>
      <c r="K51" s="30">
        <f>SUM('July 2013'!I51,'Aug 2013'!I51,'Sept 2013'!I51,'Oct 2013'!I51,'Nov 2013'!I51,'Dec 2013'!I51, 'Jan 2014'!I51)</f>
        <v>833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16355</v>
      </c>
      <c r="F52" s="21">
        <v>18</v>
      </c>
      <c r="G52" s="19">
        <v>4</v>
      </c>
      <c r="H52" s="22">
        <f>G52*H6</f>
        <v>112</v>
      </c>
      <c r="I52" s="30">
        <f t="shared" si="1"/>
        <v>130</v>
      </c>
      <c r="J52" s="3"/>
      <c r="K52" s="30">
        <f>SUM('July 2013'!I52,'Aug 2013'!I52,'Sept 2013'!I52,'Oct 2013'!I52,'Nov 2013'!I52,'Dec 2013'!I52, 'Jan 2014'!I52)</f>
        <v>862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13846</v>
      </c>
      <c r="F53" s="21">
        <v>45</v>
      </c>
      <c r="G53" s="19">
        <v>4</v>
      </c>
      <c r="H53" s="22">
        <f>G53*H6</f>
        <v>112</v>
      </c>
      <c r="I53" s="30">
        <f t="shared" si="1"/>
        <v>157</v>
      </c>
      <c r="J53" s="3"/>
      <c r="K53" s="30">
        <f>SUM('July 2013'!I53,'Aug 2013'!I53,'Sept 2013'!I53,'Oct 2013'!I53,'Nov 2013'!I53,'Dec 2013'!I53, 'Jan 2014'!I53)</f>
        <v>862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19651</v>
      </c>
      <c r="F54" s="21">
        <v>110</v>
      </c>
      <c r="G54" s="19">
        <v>8</v>
      </c>
      <c r="H54" s="22">
        <f>G54*H6</f>
        <v>224</v>
      </c>
      <c r="I54" s="30">
        <f t="shared" si="1"/>
        <v>334</v>
      </c>
      <c r="J54" s="3"/>
      <c r="K54" s="30">
        <f>SUM('July 2013'!I54,'Aug 2013'!I54,'Sept 2013'!I54,'Oct 2013'!I54,'Nov 2013'!I54,'Dec 2013'!I54, 'Jan 2014'!I54)</f>
        <v>873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>
        <v>130049</v>
      </c>
      <c r="F55" s="21">
        <v>38</v>
      </c>
      <c r="G55" s="19">
        <v>8</v>
      </c>
      <c r="H55" s="22">
        <f>G55*H6</f>
        <v>224</v>
      </c>
      <c r="I55" s="30">
        <f t="shared" si="1"/>
        <v>262</v>
      </c>
      <c r="J55" s="3"/>
      <c r="K55" s="30">
        <f>SUM('July 2013'!I55,'Aug 2013'!I55,'Sept 2013'!I55,'Oct 2013'!I55,'Nov 2013'!I55,'Dec 2013'!I55, 'Jan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>
        <v>110943</v>
      </c>
      <c r="F56" s="21">
        <v>32</v>
      </c>
      <c r="G56" s="19">
        <v>8</v>
      </c>
      <c r="H56" s="22">
        <f>G56*H6</f>
        <v>224</v>
      </c>
      <c r="I56" s="30">
        <f t="shared" si="1"/>
        <v>256</v>
      </c>
      <c r="J56" s="3"/>
      <c r="K56" s="30">
        <f>SUM('July 2013'!I56,'Aug 2013'!I56,'Sept 2013'!I56,'Oct 2013'!I56,'Nov 2013'!I56,'Dec 2013'!I56, 'Jan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>
        <v>85724</v>
      </c>
      <c r="F57" s="21">
        <v>6</v>
      </c>
      <c r="G57" s="19">
        <v>4</v>
      </c>
      <c r="H57" s="22">
        <f>G57*H6</f>
        <v>112</v>
      </c>
      <c r="I57" s="30">
        <f t="shared" si="1"/>
        <v>118</v>
      </c>
      <c r="J57" s="3"/>
      <c r="K57" s="30">
        <f>SUM('July 2013'!I57,'Aug 2013'!I57,'Sept 2013'!I57,'Oct 2013'!I57,'Nov 2013'!I57,'Dec 2013'!I57, 'Jan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11035</v>
      </c>
      <c r="G58" s="26">
        <f t="shared" ref="G58:L58" si="2">SUM(G8:G57)</f>
        <v>216</v>
      </c>
      <c r="H58" s="25">
        <f t="shared" si="2"/>
        <v>6048</v>
      </c>
      <c r="I58" s="25">
        <f t="shared" si="2"/>
        <v>17083</v>
      </c>
      <c r="J58" s="25">
        <f t="shared" si="2"/>
        <v>0</v>
      </c>
      <c r="K58" s="25">
        <f t="shared" si="2"/>
        <v>68622.59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41660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F67" sqref="F6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 x14ac:dyDescent="0.45">
      <c r="A1" s="16" t="s">
        <v>0</v>
      </c>
      <c r="K1" s="10" t="s">
        <v>54</v>
      </c>
      <c r="L1" s="10" t="s">
        <v>2</v>
      </c>
    </row>
    <row r="2" spans="1:12" ht="24.75" thickTop="1" thickBot="1" x14ac:dyDescent="0.4">
      <c r="A2" s="8" t="s">
        <v>1</v>
      </c>
      <c r="J2" s="6"/>
      <c r="K2" s="9" t="s">
        <v>77</v>
      </c>
      <c r="L2" s="9">
        <v>2014</v>
      </c>
    </row>
    <row r="3" spans="1:12" ht="24.75" thickTop="1" thickBot="1" x14ac:dyDescent="0.4">
      <c r="A3" s="8"/>
      <c r="J3" s="6"/>
    </row>
    <row r="4" spans="1:12" ht="17.25" thickTop="1" thickBot="1" x14ac:dyDescent="0.3">
      <c r="E4" s="11" t="s">
        <v>56</v>
      </c>
      <c r="F4" s="12">
        <f t="shared" ref="F4:L4" si="0">F58</f>
        <v>9525</v>
      </c>
      <c r="G4" s="13">
        <f t="shared" si="0"/>
        <v>154</v>
      </c>
      <c r="H4" s="14">
        <f t="shared" si="0"/>
        <v>4312</v>
      </c>
      <c r="I4" s="12">
        <f>I58</f>
        <v>13837</v>
      </c>
      <c r="J4" s="15">
        <f t="shared" si="0"/>
        <v>0</v>
      </c>
      <c r="K4" s="15">
        <f t="shared" si="0"/>
        <v>82459.59</v>
      </c>
      <c r="L4" s="15">
        <f t="shared" si="0"/>
        <v>0</v>
      </c>
    </row>
    <row r="5" spans="1:12" ht="16.5" thickTop="1" thickBot="1" x14ac:dyDescent="0.3">
      <c r="A5" s="2"/>
      <c r="B5" s="2"/>
      <c r="C5" s="2"/>
      <c r="D5" s="2"/>
      <c r="E5" s="2"/>
      <c r="F5" s="78" t="s">
        <v>57</v>
      </c>
      <c r="G5" s="78"/>
      <c r="H5" s="78"/>
      <c r="I5" s="42"/>
      <c r="J5" s="1"/>
      <c r="K5" s="1"/>
      <c r="L5" s="2"/>
    </row>
    <row r="6" spans="1:12" ht="18.75" customHeight="1" thickTop="1" thickBot="1" x14ac:dyDescent="0.3">
      <c r="A6" s="81" t="s">
        <v>10</v>
      </c>
      <c r="B6" s="81" t="s">
        <v>2</v>
      </c>
      <c r="C6" s="81" t="s">
        <v>58</v>
      </c>
      <c r="D6" s="81" t="s">
        <v>24</v>
      </c>
      <c r="E6" s="81" t="s">
        <v>59</v>
      </c>
      <c r="F6" s="32"/>
      <c r="G6" s="18" t="s">
        <v>60</v>
      </c>
      <c r="H6" s="33">
        <v>28</v>
      </c>
      <c r="I6" s="43" t="s">
        <v>61</v>
      </c>
      <c r="J6" s="17"/>
      <c r="K6" s="17" t="s">
        <v>62</v>
      </c>
      <c r="L6" s="68"/>
    </row>
    <row r="7" spans="1:12" ht="16.5" thickTop="1" thickBot="1" x14ac:dyDescent="0.3">
      <c r="A7" s="81"/>
      <c r="B7" s="81"/>
      <c r="C7" s="81"/>
      <c r="D7" s="81"/>
      <c r="E7" s="81"/>
      <c r="F7" s="68" t="s">
        <v>3</v>
      </c>
      <c r="G7" s="68" t="s">
        <v>4</v>
      </c>
      <c r="H7" s="68" t="s">
        <v>5</v>
      </c>
      <c r="I7" s="68" t="s">
        <v>7</v>
      </c>
      <c r="J7" s="17" t="s">
        <v>6</v>
      </c>
      <c r="K7" s="68" t="s">
        <v>7</v>
      </c>
      <c r="L7" s="68" t="s">
        <v>8</v>
      </c>
    </row>
    <row r="8" spans="1:12" ht="15" customHeight="1" thickTop="1" x14ac:dyDescent="0.25">
      <c r="A8" s="27">
        <v>49</v>
      </c>
      <c r="B8" s="4">
        <v>1992</v>
      </c>
      <c r="C8" s="27"/>
      <c r="D8" s="29" t="s">
        <v>63</v>
      </c>
      <c r="E8" s="31"/>
      <c r="F8" s="28"/>
      <c r="G8" s="29"/>
      <c r="H8" s="30">
        <f>G8*H6</f>
        <v>0</v>
      </c>
      <c r="I8" s="30">
        <f>SUM(F8,H8)</f>
        <v>0</v>
      </c>
      <c r="J8" s="4"/>
      <c r="K8" s="30">
        <f>SUM('July 2013'!I8,'Aug 2013'!I8,'Sept 2013'!I8,'Oct 2013'!I8,'Nov 2013'!I8,'Dec 2013'!I8, 'Jan 2014'!I8,'Feb 2014'!I8)</f>
        <v>1588.47</v>
      </c>
      <c r="L8" s="4"/>
    </row>
    <row r="9" spans="1:12" ht="15" customHeight="1" x14ac:dyDescent="0.25">
      <c r="A9" s="19">
        <v>232</v>
      </c>
      <c r="B9" s="3">
        <v>1990</v>
      </c>
      <c r="C9" s="19"/>
      <c r="D9" s="19" t="s">
        <v>63</v>
      </c>
      <c r="E9" s="20"/>
      <c r="F9" s="21"/>
      <c r="G9" s="19"/>
      <c r="H9" s="22">
        <f>G9*H6</f>
        <v>0</v>
      </c>
      <c r="I9" s="30">
        <f t="shared" ref="I9:I57" si="1">SUM(F9,H9)</f>
        <v>0</v>
      </c>
      <c r="J9" s="3"/>
      <c r="K9" s="30">
        <f>SUM('July 2013'!I9,'Aug 2013'!I9,'Sept 2013'!I9,'Oct 2013'!I9,'Nov 2013'!I9,'Dec 2013'!I9, 'Jan 2014'!I9,'Feb 2014'!I9)</f>
        <v>0</v>
      </c>
      <c r="L9" s="3"/>
    </row>
    <row r="10" spans="1:12" ht="15" customHeight="1" x14ac:dyDescent="0.25">
      <c r="A10" s="19">
        <v>247</v>
      </c>
      <c r="B10" s="3">
        <v>1992</v>
      </c>
      <c r="C10" s="19"/>
      <c r="D10" s="19" t="s">
        <v>63</v>
      </c>
      <c r="E10" s="20"/>
      <c r="F10" s="21"/>
      <c r="G10" s="19"/>
      <c r="H10" s="22">
        <f>G10*H6</f>
        <v>0</v>
      </c>
      <c r="I10" s="30">
        <f t="shared" si="1"/>
        <v>0</v>
      </c>
      <c r="J10" s="3"/>
      <c r="K10" s="30">
        <f>SUM('July 2013'!I10,'Aug 2013'!I10,'Sept 2013'!I10,'Oct 2013'!I10,'Nov 2013'!I10,'Dec 2013'!I10, 'Jan 2014'!I10,'Feb 2014'!I10)</f>
        <v>0</v>
      </c>
      <c r="L10" s="3"/>
    </row>
    <row r="11" spans="1:12" ht="15" customHeight="1" x14ac:dyDescent="0.25">
      <c r="A11" s="19">
        <v>273</v>
      </c>
      <c r="B11" s="3">
        <v>1992</v>
      </c>
      <c r="C11" s="19">
        <v>19</v>
      </c>
      <c r="D11" s="23" t="s">
        <v>64</v>
      </c>
      <c r="E11" s="20"/>
      <c r="F11" s="21"/>
      <c r="G11" s="19"/>
      <c r="H11" s="22">
        <f>G11*H6</f>
        <v>0</v>
      </c>
      <c r="I11" s="30">
        <f t="shared" si="1"/>
        <v>0</v>
      </c>
      <c r="J11" s="3"/>
      <c r="K11" s="30">
        <f>SUM('July 2013'!I11,'Aug 2013'!I11,'Sept 2013'!I11,'Oct 2013'!I11,'Nov 2013'!I11,'Dec 2013'!I11, 'Jan 2014'!I11,'Feb 2014'!I11)</f>
        <v>707</v>
      </c>
      <c r="L11" s="3"/>
    </row>
    <row r="12" spans="1:12" ht="15" customHeight="1" x14ac:dyDescent="0.25">
      <c r="A12" s="19">
        <v>276</v>
      </c>
      <c r="B12" s="3">
        <v>1992</v>
      </c>
      <c r="C12" s="19"/>
      <c r="D12" s="19" t="s">
        <v>63</v>
      </c>
      <c r="E12" s="20"/>
      <c r="F12" s="21"/>
      <c r="G12" s="19"/>
      <c r="H12" s="22">
        <f>G12*H6</f>
        <v>0</v>
      </c>
      <c r="I12" s="30">
        <f t="shared" si="1"/>
        <v>0</v>
      </c>
      <c r="J12" s="3"/>
      <c r="K12" s="30">
        <f>SUM('July 2013'!I12,'Aug 2013'!I12,'Sept 2013'!I12,'Oct 2013'!I12,'Nov 2013'!I12,'Dec 2013'!I12, 'Jan 2014'!I12,'Feb 2014'!I12)</f>
        <v>299</v>
      </c>
      <c r="L12" s="3"/>
    </row>
    <row r="13" spans="1:12" ht="15" customHeight="1" x14ac:dyDescent="0.25">
      <c r="A13" s="19">
        <v>405</v>
      </c>
      <c r="B13" s="3">
        <v>1994</v>
      </c>
      <c r="C13" s="19"/>
      <c r="D13" s="19" t="s">
        <v>63</v>
      </c>
      <c r="E13" s="20"/>
      <c r="F13" s="21"/>
      <c r="G13" s="19"/>
      <c r="H13" s="22">
        <f>G13*H6</f>
        <v>0</v>
      </c>
      <c r="I13" s="30">
        <f t="shared" si="1"/>
        <v>0</v>
      </c>
      <c r="J13" s="3"/>
      <c r="K13" s="30">
        <f>SUM('July 2013'!I13,'Aug 2013'!I13,'Sept 2013'!I13,'Oct 2013'!I13,'Nov 2013'!I13,'Dec 2013'!I13, 'Jan 2014'!I13,'Feb 2014'!I13)</f>
        <v>129</v>
      </c>
      <c r="L13" s="3"/>
    </row>
    <row r="14" spans="1:12" ht="15" customHeight="1" x14ac:dyDescent="0.25">
      <c r="A14" s="19">
        <v>418</v>
      </c>
      <c r="B14" s="3">
        <v>1994</v>
      </c>
      <c r="C14" s="19"/>
      <c r="D14" s="19" t="s">
        <v>63</v>
      </c>
      <c r="E14" s="20"/>
      <c r="F14" s="21"/>
      <c r="G14" s="19"/>
      <c r="H14" s="22">
        <f>G14*H6</f>
        <v>0</v>
      </c>
      <c r="I14" s="30">
        <f t="shared" si="1"/>
        <v>0</v>
      </c>
      <c r="J14" s="3"/>
      <c r="K14" s="30">
        <f>SUM('July 2013'!I14,'Aug 2013'!I14,'Sept 2013'!I14,'Oct 2013'!I14,'Nov 2013'!I14,'Dec 2013'!I14, 'Jan 2014'!I14,'Feb 2014'!I14)</f>
        <v>1855</v>
      </c>
      <c r="L14" s="3"/>
    </row>
    <row r="15" spans="1:12" ht="15" customHeight="1" x14ac:dyDescent="0.25">
      <c r="A15" s="19" t="s">
        <v>11</v>
      </c>
      <c r="B15" s="3">
        <v>1992</v>
      </c>
      <c r="C15" s="19"/>
      <c r="D15" s="19" t="s">
        <v>63</v>
      </c>
      <c r="E15" s="20"/>
      <c r="F15" s="21"/>
      <c r="G15" s="19"/>
      <c r="H15" s="22">
        <f>G15*H6</f>
        <v>0</v>
      </c>
      <c r="I15" s="30">
        <f t="shared" si="1"/>
        <v>0</v>
      </c>
      <c r="J15" s="3"/>
      <c r="K15" s="30">
        <f>SUM('July 2013'!I15,'Aug 2013'!I15,'Sept 2013'!I15,'Oct 2013'!I15,'Nov 2013'!I15,'Dec 2013'!I15, 'Jan 2014'!I15,'Feb 2014'!I15)</f>
        <v>0</v>
      </c>
      <c r="L15" s="3"/>
    </row>
    <row r="16" spans="1:12" ht="15" customHeight="1" x14ac:dyDescent="0.25">
      <c r="A16" s="19">
        <v>711</v>
      </c>
      <c r="B16" s="3">
        <v>1997</v>
      </c>
      <c r="C16" s="19"/>
      <c r="D16" s="19" t="s">
        <v>63</v>
      </c>
      <c r="E16" s="20"/>
      <c r="F16" s="21"/>
      <c r="G16" s="19"/>
      <c r="H16" s="22">
        <f>G16*H6</f>
        <v>0</v>
      </c>
      <c r="I16" s="30">
        <f t="shared" si="1"/>
        <v>0</v>
      </c>
      <c r="J16" s="3"/>
      <c r="K16" s="30">
        <f>SUM('July 2013'!I16,'Aug 2013'!I16,'Sept 2013'!I16,'Oct 2013'!I16,'Nov 2013'!I16,'Dec 2013'!I16, 'Jan 2014'!I16,'Feb 2014'!I16)</f>
        <v>2129</v>
      </c>
      <c r="L16" s="3"/>
    </row>
    <row r="17" spans="1:12" ht="15" customHeight="1" x14ac:dyDescent="0.25">
      <c r="A17" s="19">
        <v>717</v>
      </c>
      <c r="B17" s="3">
        <v>1997</v>
      </c>
      <c r="C17" s="19"/>
      <c r="D17" s="19" t="s">
        <v>63</v>
      </c>
      <c r="E17" s="20">
        <v>6786</v>
      </c>
      <c r="F17" s="21">
        <v>18</v>
      </c>
      <c r="G17" s="19">
        <v>4</v>
      </c>
      <c r="H17" s="22">
        <f>G17*H6</f>
        <v>112</v>
      </c>
      <c r="I17" s="30">
        <f t="shared" si="1"/>
        <v>130</v>
      </c>
      <c r="J17" s="3"/>
      <c r="K17" s="30">
        <f>SUM('July 2013'!I17,'Aug 2013'!I17,'Sept 2013'!I17,'Oct 2013'!I17,'Nov 2013'!I17,'Dec 2013'!I17, 'Jan 2014'!I17,'Feb 2014'!I17)</f>
        <v>1747</v>
      </c>
      <c r="L17" s="3"/>
    </row>
    <row r="18" spans="1:12" ht="15" customHeight="1" x14ac:dyDescent="0.25">
      <c r="A18" s="19">
        <v>718</v>
      </c>
      <c r="B18" s="3">
        <v>1997</v>
      </c>
      <c r="C18" s="19"/>
      <c r="D18" s="19" t="s">
        <v>63</v>
      </c>
      <c r="E18" s="20"/>
      <c r="F18" s="21"/>
      <c r="G18" s="19"/>
      <c r="H18" s="22">
        <f>G18*H6</f>
        <v>0</v>
      </c>
      <c r="I18" s="30">
        <f t="shared" si="1"/>
        <v>0</v>
      </c>
      <c r="J18" s="3"/>
      <c r="K18" s="30">
        <f>SUM('July 2013'!I18,'Aug 2013'!I18,'Sept 2013'!I18,'Oct 2013'!I18,'Nov 2013'!I18,'Dec 2013'!I18, 'Jan 2014'!I18,'Feb 2014'!I18)</f>
        <v>1187</v>
      </c>
      <c r="L18" s="3"/>
    </row>
    <row r="19" spans="1:12" ht="15" customHeight="1" x14ac:dyDescent="0.25">
      <c r="A19" s="19">
        <v>719</v>
      </c>
      <c r="B19" s="3">
        <v>1997</v>
      </c>
      <c r="C19" s="19"/>
      <c r="D19" s="19" t="s">
        <v>63</v>
      </c>
      <c r="E19" s="20"/>
      <c r="F19" s="21"/>
      <c r="G19" s="19"/>
      <c r="H19" s="22">
        <f>G19*H6</f>
        <v>0</v>
      </c>
      <c r="I19" s="30">
        <f t="shared" si="1"/>
        <v>0</v>
      </c>
      <c r="J19" s="3"/>
      <c r="K19" s="30">
        <f>SUM('July 2013'!I19,'Aug 2013'!I19,'Sept 2013'!I19,'Oct 2013'!I19,'Nov 2013'!I19,'Dec 2013'!I19, 'Jan 2014'!I19,'Feb 2014'!I19)</f>
        <v>687</v>
      </c>
      <c r="L19" s="3"/>
    </row>
    <row r="20" spans="1:12" ht="15" customHeight="1" x14ac:dyDescent="0.25">
      <c r="A20" s="19">
        <v>721</v>
      </c>
      <c r="B20" s="3">
        <v>1997</v>
      </c>
      <c r="C20" s="19"/>
      <c r="D20" s="19" t="s">
        <v>63</v>
      </c>
      <c r="E20" s="20">
        <v>1336</v>
      </c>
      <c r="F20" s="21">
        <v>2143</v>
      </c>
      <c r="G20" s="19">
        <v>6</v>
      </c>
      <c r="H20" s="22">
        <f>G20*H6</f>
        <v>168</v>
      </c>
      <c r="I20" s="30">
        <f t="shared" si="1"/>
        <v>2311</v>
      </c>
      <c r="J20" s="3"/>
      <c r="K20" s="30">
        <f>SUM('July 2013'!I20,'Aug 2013'!I20,'Sept 2013'!I20,'Oct 2013'!I20,'Nov 2013'!I20,'Dec 2013'!I20, 'Jan 2014'!I20,'Feb 2014'!I20)</f>
        <v>3607</v>
      </c>
      <c r="L20" s="3"/>
    </row>
    <row r="21" spans="1:12" ht="15" customHeight="1" x14ac:dyDescent="0.25">
      <c r="A21" s="19">
        <v>723</v>
      </c>
      <c r="B21" s="3">
        <v>1997</v>
      </c>
      <c r="C21" s="19"/>
      <c r="D21" s="19" t="s">
        <v>63</v>
      </c>
      <c r="E21" s="20">
        <v>189934</v>
      </c>
      <c r="F21" s="21">
        <v>138</v>
      </c>
      <c r="G21" s="19">
        <v>4</v>
      </c>
      <c r="H21" s="22">
        <f>G21*H6</f>
        <v>112</v>
      </c>
      <c r="I21" s="30">
        <f t="shared" si="1"/>
        <v>250</v>
      </c>
      <c r="J21" s="3"/>
      <c r="K21" s="30">
        <f>SUM('July 2013'!I21,'Aug 2013'!I21,'Sept 2013'!I21,'Oct 2013'!I21,'Nov 2013'!I21,'Dec 2013'!I21, 'Jan 2014'!I21,'Feb 2014'!I21)</f>
        <v>4402</v>
      </c>
      <c r="L21" s="3"/>
    </row>
    <row r="22" spans="1:12" ht="15" customHeight="1" x14ac:dyDescent="0.25">
      <c r="A22" s="19">
        <v>9502</v>
      </c>
      <c r="B22" s="3">
        <v>1995</v>
      </c>
      <c r="C22" s="19"/>
      <c r="D22" s="19" t="s">
        <v>65</v>
      </c>
      <c r="E22" s="20"/>
      <c r="F22" s="21"/>
      <c r="G22" s="19"/>
      <c r="H22" s="22">
        <f>G22*H6</f>
        <v>0</v>
      </c>
      <c r="I22" s="30">
        <f t="shared" si="1"/>
        <v>0</v>
      </c>
      <c r="J22" s="3"/>
      <c r="K22" s="30">
        <f>SUM('July 2013'!I22,'Aug 2013'!I22,'Sept 2013'!I22,'Oct 2013'!I22,'Nov 2013'!I22,'Dec 2013'!I22, 'Jan 2014'!I22,'Feb 2014'!I22)</f>
        <v>0</v>
      </c>
      <c r="L22" s="3"/>
    </row>
    <row r="23" spans="1:12" ht="15" customHeight="1" x14ac:dyDescent="0.25">
      <c r="A23" s="19">
        <v>9601</v>
      </c>
      <c r="B23" s="3">
        <v>1996</v>
      </c>
      <c r="C23" s="19"/>
      <c r="D23" s="19" t="s">
        <v>66</v>
      </c>
      <c r="E23" s="20">
        <v>298519</v>
      </c>
      <c r="F23" s="21">
        <v>129</v>
      </c>
      <c r="G23" s="19">
        <v>4</v>
      </c>
      <c r="H23" s="22">
        <f>G23*H6</f>
        <v>112</v>
      </c>
      <c r="I23" s="30">
        <f t="shared" si="1"/>
        <v>241</v>
      </c>
      <c r="J23" s="3"/>
      <c r="K23" s="30">
        <f>SUM('July 2013'!I23,'Aug 2013'!I23,'Sept 2013'!I23,'Oct 2013'!I23,'Nov 2013'!I23,'Dec 2013'!I23, 'Jan 2014'!I23,'Feb 2014'!I23)</f>
        <v>697</v>
      </c>
      <c r="L23" s="3"/>
    </row>
    <row r="24" spans="1:12" ht="15" customHeight="1" x14ac:dyDescent="0.25">
      <c r="A24" s="19">
        <v>9701</v>
      </c>
      <c r="B24" s="3">
        <v>1997</v>
      </c>
      <c r="C24" s="19"/>
      <c r="D24" s="19" t="s">
        <v>63</v>
      </c>
      <c r="E24" s="20"/>
      <c r="F24" s="21"/>
      <c r="G24" s="19"/>
      <c r="H24" s="22">
        <f>G24*H6</f>
        <v>0</v>
      </c>
      <c r="I24" s="30">
        <f t="shared" si="1"/>
        <v>0</v>
      </c>
      <c r="J24" s="3"/>
      <c r="K24" s="30">
        <f>SUM('July 2013'!I24,'Aug 2013'!I24,'Sept 2013'!I24,'Oct 2013'!I24,'Nov 2013'!I24,'Dec 2013'!I24, 'Jan 2014'!I24,'Feb 2014'!I24)</f>
        <v>0</v>
      </c>
      <c r="L24" s="3"/>
    </row>
    <row r="25" spans="1:12" ht="15" customHeight="1" x14ac:dyDescent="0.25">
      <c r="A25" s="19">
        <v>9702</v>
      </c>
      <c r="B25" s="3">
        <v>1997</v>
      </c>
      <c r="C25" s="19"/>
      <c r="D25" s="23" t="s">
        <v>64</v>
      </c>
      <c r="E25" s="20"/>
      <c r="F25" s="21"/>
      <c r="G25" s="19"/>
      <c r="H25" s="22">
        <f>G25*H6</f>
        <v>0</v>
      </c>
      <c r="I25" s="30">
        <f t="shared" si="1"/>
        <v>0</v>
      </c>
      <c r="J25" s="3"/>
      <c r="K25" s="30">
        <f>SUM('July 2013'!I25,'Aug 2013'!I25,'Sept 2013'!I25,'Oct 2013'!I25,'Nov 2013'!I25,'Dec 2013'!I25, 'Jan 2014'!I25,'Feb 2014'!I25)</f>
        <v>525</v>
      </c>
      <c r="L25" s="3"/>
    </row>
    <row r="26" spans="1:12" ht="15" customHeight="1" x14ac:dyDescent="0.25">
      <c r="A26" s="19">
        <v>2008</v>
      </c>
      <c r="B26" s="3">
        <v>2000</v>
      </c>
      <c r="C26" s="19">
        <v>27</v>
      </c>
      <c r="D26" s="23"/>
      <c r="E26" s="20">
        <v>255345</v>
      </c>
      <c r="F26" s="21">
        <v>1557</v>
      </c>
      <c r="G26" s="19">
        <v>10</v>
      </c>
      <c r="H26" s="22">
        <f>G26*H6</f>
        <v>280</v>
      </c>
      <c r="I26" s="30">
        <f t="shared" si="1"/>
        <v>1837</v>
      </c>
      <c r="J26" s="3"/>
      <c r="K26" s="30">
        <f>SUM('July 2013'!I26,'Aug 2013'!I26,'Sept 2013'!I26,'Oct 2013'!I26,'Nov 2013'!I26,'Dec 2013'!I26, 'Jan 2014'!I26,'Feb 2014'!I26)</f>
        <v>4343</v>
      </c>
      <c r="L26" s="3"/>
    </row>
    <row r="27" spans="1:12" ht="15" customHeight="1" x14ac:dyDescent="0.25">
      <c r="A27" s="19">
        <v>2016</v>
      </c>
      <c r="B27" s="3">
        <v>2001</v>
      </c>
      <c r="C27" s="19">
        <v>3</v>
      </c>
      <c r="D27" s="19"/>
      <c r="E27" s="20">
        <v>225044</v>
      </c>
      <c r="F27" s="21">
        <v>662</v>
      </c>
      <c r="G27" s="19">
        <v>6</v>
      </c>
      <c r="H27" s="22">
        <f>G27*H6</f>
        <v>168</v>
      </c>
      <c r="I27" s="30">
        <f t="shared" si="1"/>
        <v>830</v>
      </c>
      <c r="J27" s="3"/>
      <c r="K27" s="30">
        <f>SUM('July 2013'!I27,'Aug 2013'!I27,'Sept 2013'!I27,'Oct 2013'!I27,'Nov 2013'!I27,'Dec 2013'!I27, 'Jan 2014'!I27,'Feb 2014'!I27)</f>
        <v>1887</v>
      </c>
      <c r="L27" s="3"/>
    </row>
    <row r="28" spans="1:12" ht="15" customHeight="1" x14ac:dyDescent="0.25">
      <c r="A28" s="19">
        <v>2017</v>
      </c>
      <c r="B28" s="3">
        <v>2001</v>
      </c>
      <c r="C28" s="19"/>
      <c r="D28" s="19" t="s">
        <v>63</v>
      </c>
      <c r="E28" s="20">
        <v>229585</v>
      </c>
      <c r="F28" s="21">
        <v>1659</v>
      </c>
      <c r="G28" s="19">
        <v>14</v>
      </c>
      <c r="H28" s="22">
        <f>G28*H6</f>
        <v>392</v>
      </c>
      <c r="I28" s="30">
        <f t="shared" si="1"/>
        <v>2051</v>
      </c>
      <c r="J28" s="3"/>
      <c r="K28" s="30">
        <f>SUM('July 2013'!I28,'Aug 2013'!I28,'Sept 2013'!I28,'Oct 2013'!I28,'Nov 2013'!I28,'Dec 2013'!I28, 'Jan 2014'!I28,'Feb 2014'!I28)</f>
        <v>3601</v>
      </c>
      <c r="L28" s="3"/>
    </row>
    <row r="29" spans="1:12" ht="15" customHeight="1" x14ac:dyDescent="0.25">
      <c r="A29" s="19">
        <v>2019</v>
      </c>
      <c r="B29" s="3">
        <v>2001</v>
      </c>
      <c r="C29" s="19">
        <v>22</v>
      </c>
      <c r="D29" s="19"/>
      <c r="E29" s="20">
        <v>186488</v>
      </c>
      <c r="F29" s="21">
        <v>23</v>
      </c>
      <c r="G29" s="19">
        <v>4</v>
      </c>
      <c r="H29" s="22">
        <f>G29*H6</f>
        <v>112</v>
      </c>
      <c r="I29" s="30">
        <f t="shared" si="1"/>
        <v>135</v>
      </c>
      <c r="J29" s="3"/>
      <c r="K29" s="30">
        <f>SUM('July 2013'!I29,'Aug 2013'!I29,'Sept 2013'!I29,'Oct 2013'!I29,'Nov 2013'!I29,'Dec 2013'!I29, 'Jan 2014'!I29,'Feb 2014'!I29)</f>
        <v>1402</v>
      </c>
      <c r="L29" s="3"/>
    </row>
    <row r="30" spans="1:12" ht="15" customHeight="1" x14ac:dyDescent="0.25">
      <c r="A30" s="19">
        <v>2022</v>
      </c>
      <c r="B30" s="3">
        <v>2002</v>
      </c>
      <c r="C30" s="19">
        <v>23</v>
      </c>
      <c r="D30" s="19"/>
      <c r="E30" s="20">
        <v>26120</v>
      </c>
      <c r="F30" s="21">
        <v>450</v>
      </c>
      <c r="G30" s="19">
        <v>6</v>
      </c>
      <c r="H30" s="22">
        <f>G30*H6</f>
        <v>168</v>
      </c>
      <c r="I30" s="30">
        <f t="shared" si="1"/>
        <v>618</v>
      </c>
      <c r="J30" s="3"/>
      <c r="K30" s="30">
        <f>SUM('July 2013'!I30,'Aug 2013'!I30,'Sept 2013'!I30,'Oct 2013'!I30,'Nov 2013'!I30,'Dec 2013'!I30, 'Jan 2014'!I30,'Feb 2014'!I30)</f>
        <v>1633</v>
      </c>
      <c r="L30" s="3"/>
    </row>
    <row r="31" spans="1:12" ht="15" customHeight="1" x14ac:dyDescent="0.25">
      <c r="A31" s="19">
        <v>2023</v>
      </c>
      <c r="B31" s="3">
        <v>2002</v>
      </c>
      <c r="C31" s="19"/>
      <c r="D31" s="19" t="s">
        <v>63</v>
      </c>
      <c r="E31" s="20">
        <v>254807</v>
      </c>
      <c r="F31" s="21">
        <v>24</v>
      </c>
      <c r="G31" s="19">
        <v>4</v>
      </c>
      <c r="H31" s="22">
        <f>G31*H6</f>
        <v>112</v>
      </c>
      <c r="I31" s="30">
        <f t="shared" si="1"/>
        <v>136</v>
      </c>
      <c r="J31" s="3"/>
      <c r="K31" s="30">
        <f>SUM('July 2013'!I31,'Aug 2013'!I31,'Sept 2013'!I31,'Oct 2013'!I31,'Nov 2013'!I31,'Dec 2013'!I31, 'Jan 2014'!I31,'Feb 2014'!I31)</f>
        <v>1797</v>
      </c>
      <c r="L31" s="3"/>
    </row>
    <row r="32" spans="1:12" ht="15" customHeight="1" x14ac:dyDescent="0.25">
      <c r="A32" s="19">
        <v>2024</v>
      </c>
      <c r="B32" s="3">
        <v>2002</v>
      </c>
      <c r="C32" s="19">
        <v>19</v>
      </c>
      <c r="D32" s="19" t="s">
        <v>66</v>
      </c>
      <c r="E32" s="20">
        <v>241036</v>
      </c>
      <c r="F32" s="21">
        <v>47</v>
      </c>
      <c r="G32" s="19">
        <v>4</v>
      </c>
      <c r="H32" s="22">
        <f>G32*H6</f>
        <v>112</v>
      </c>
      <c r="I32" s="30">
        <f t="shared" si="1"/>
        <v>159</v>
      </c>
      <c r="J32" s="3"/>
      <c r="K32" s="30">
        <f>SUM('July 2013'!I32,'Aug 2013'!I32,'Sept 2013'!I32,'Oct 2013'!I32,'Nov 2013'!I32,'Dec 2013'!I32, 'Jan 2014'!I32,'Feb 2014'!I32)</f>
        <v>1836</v>
      </c>
      <c r="L32" s="3"/>
    </row>
    <row r="33" spans="1:12" ht="15" customHeight="1" x14ac:dyDescent="0.25">
      <c r="A33" s="19">
        <v>2041</v>
      </c>
      <c r="B33" s="3">
        <v>2004</v>
      </c>
      <c r="C33" s="19">
        <v>17</v>
      </c>
      <c r="D33" s="19"/>
      <c r="E33" s="20"/>
      <c r="F33" s="21"/>
      <c r="G33" s="19"/>
      <c r="H33" s="22">
        <f>G33*H6</f>
        <v>0</v>
      </c>
      <c r="I33" s="30">
        <f t="shared" si="1"/>
        <v>0</v>
      </c>
      <c r="J33" s="3"/>
      <c r="K33" s="30">
        <f>SUM('July 2013'!I33,'Aug 2013'!I33,'Sept 2013'!I33,'Oct 2013'!I33,'Nov 2013'!I33,'Dec 2013'!I33, 'Jan 2014'!I33,'Feb 2014'!I33)</f>
        <v>1463</v>
      </c>
      <c r="L33" s="3"/>
    </row>
    <row r="34" spans="1:12" ht="15" customHeight="1" x14ac:dyDescent="0.25">
      <c r="A34" s="19">
        <v>2042</v>
      </c>
      <c r="B34" s="3">
        <v>2004</v>
      </c>
      <c r="C34" s="19">
        <v>26</v>
      </c>
      <c r="D34" s="19"/>
      <c r="E34" s="24">
        <v>199995</v>
      </c>
      <c r="F34" s="21">
        <v>130</v>
      </c>
      <c r="G34" s="19">
        <v>4</v>
      </c>
      <c r="H34" s="22">
        <f>G34*H6</f>
        <v>112</v>
      </c>
      <c r="I34" s="30">
        <f t="shared" si="1"/>
        <v>242</v>
      </c>
      <c r="J34" s="3"/>
      <c r="K34" s="30">
        <f>SUM('July 2013'!I34,'Aug 2013'!I34,'Sept 2013'!I34,'Oct 2013'!I34,'Nov 2013'!I34,'Dec 2013'!I34, 'Jan 2014'!I34,'Feb 2014'!I34)</f>
        <v>2251</v>
      </c>
      <c r="L34" s="3"/>
    </row>
    <row r="35" spans="1:12" ht="15" customHeight="1" x14ac:dyDescent="0.25">
      <c r="A35" s="19">
        <v>2043</v>
      </c>
      <c r="B35" s="3">
        <v>2004</v>
      </c>
      <c r="C35" s="19">
        <v>13</v>
      </c>
      <c r="D35" s="19" t="s">
        <v>66</v>
      </c>
      <c r="E35" s="20"/>
      <c r="F35" s="21"/>
      <c r="G35" s="19"/>
      <c r="H35" s="22">
        <f>G35*H6</f>
        <v>0</v>
      </c>
      <c r="I35" s="30">
        <f t="shared" si="1"/>
        <v>0</v>
      </c>
      <c r="J35" s="3"/>
      <c r="K35" s="30">
        <f>SUM('July 2013'!I35,'Aug 2013'!I35,'Sept 2013'!I35,'Oct 2013'!I35,'Nov 2013'!I35,'Dec 2013'!I35, 'Jan 2014'!I35,'Feb 2014'!I35)</f>
        <v>1660</v>
      </c>
      <c r="L35" s="3"/>
    </row>
    <row r="36" spans="1:12" ht="15" customHeight="1" x14ac:dyDescent="0.25">
      <c r="A36" s="19">
        <v>2061</v>
      </c>
      <c r="B36" s="3">
        <v>2007</v>
      </c>
      <c r="C36" s="19">
        <v>5</v>
      </c>
      <c r="D36" s="19"/>
      <c r="E36" s="20">
        <v>150763</v>
      </c>
      <c r="F36" s="21">
        <v>1053</v>
      </c>
      <c r="G36" s="19">
        <v>12</v>
      </c>
      <c r="H36" s="22">
        <f>G36*H6</f>
        <v>336</v>
      </c>
      <c r="I36" s="30">
        <f t="shared" si="1"/>
        <v>1389</v>
      </c>
      <c r="J36" s="3"/>
      <c r="K36" s="30">
        <f>SUM('July 2013'!I36,'Aug 2013'!I36,'Sept 2013'!I36,'Oct 2013'!I36,'Nov 2013'!I36,'Dec 2013'!I36, 'Jan 2014'!I36,'Feb 2014'!I36)</f>
        <v>3133</v>
      </c>
      <c r="L36" s="3"/>
    </row>
    <row r="37" spans="1:12" ht="15" customHeight="1" x14ac:dyDescent="0.25">
      <c r="A37" s="19">
        <v>2062</v>
      </c>
      <c r="B37" s="3">
        <v>2007</v>
      </c>
      <c r="C37" s="19">
        <v>18</v>
      </c>
      <c r="D37" s="19"/>
      <c r="E37" s="20">
        <v>178937</v>
      </c>
      <c r="F37" s="21">
        <v>225</v>
      </c>
      <c r="G37" s="19">
        <v>4</v>
      </c>
      <c r="H37" s="22">
        <f>G37*H6</f>
        <v>112</v>
      </c>
      <c r="I37" s="22">
        <f t="shared" si="1"/>
        <v>337</v>
      </c>
      <c r="J37" s="3"/>
      <c r="K37" s="22">
        <f>SUM('July 2013'!I37,'Aug 2013'!I37,'Sept 2013'!I37,'Oct 2013'!I37,'Nov 2013'!I37,'Dec 2013'!I37, 'Jan 2014'!I37,'Feb 2014'!I37)</f>
        <v>1332</v>
      </c>
      <c r="L37" s="3"/>
    </row>
    <row r="38" spans="1:12" ht="15" customHeight="1" x14ac:dyDescent="0.25">
      <c r="A38" s="19">
        <v>2063</v>
      </c>
      <c r="B38" s="3">
        <v>2007</v>
      </c>
      <c r="C38" s="19">
        <v>9</v>
      </c>
      <c r="D38" s="19"/>
      <c r="E38" s="20"/>
      <c r="F38" s="21"/>
      <c r="G38" s="19"/>
      <c r="H38" s="22">
        <f>G38*H6</f>
        <v>0</v>
      </c>
      <c r="I38" s="22">
        <f t="shared" si="1"/>
        <v>0</v>
      </c>
      <c r="J38" s="3"/>
      <c r="K38" s="22">
        <f>SUM('July 2013'!I38,'Aug 2013'!I38,'Sept 2013'!I38,'Oct 2013'!I38,'Nov 2013'!I38,'Dec 2013'!I38, 'Jan 2014'!I38,'Feb 2014'!I38)</f>
        <v>2054</v>
      </c>
      <c r="L38" s="3"/>
    </row>
    <row r="39" spans="1:12" ht="15" customHeight="1" x14ac:dyDescent="0.25">
      <c r="A39" s="19">
        <v>2090</v>
      </c>
      <c r="B39" s="3">
        <v>2009</v>
      </c>
      <c r="C39" s="19">
        <v>24</v>
      </c>
      <c r="D39" s="19"/>
      <c r="E39" s="24"/>
      <c r="F39" s="21"/>
      <c r="G39" s="19"/>
      <c r="H39" s="22">
        <f>G39*H6</f>
        <v>0</v>
      </c>
      <c r="I39" s="30">
        <f t="shared" si="1"/>
        <v>0</v>
      </c>
      <c r="J39" s="3"/>
      <c r="K39" s="30">
        <f>SUM('July 2013'!I39,'Aug 2013'!I39,'Sept 2013'!I39,'Oct 2013'!I39,'Nov 2013'!I39,'Dec 2013'!I39, 'Jan 2014'!I39,'Feb 2014'!I39)</f>
        <v>2006</v>
      </c>
      <c r="L39" s="3"/>
    </row>
    <row r="40" spans="1:12" ht="15" customHeight="1" x14ac:dyDescent="0.25">
      <c r="A40" s="19">
        <v>2091</v>
      </c>
      <c r="B40" s="3">
        <v>2009</v>
      </c>
      <c r="C40" s="19">
        <v>21</v>
      </c>
      <c r="D40" s="19"/>
      <c r="E40" s="24">
        <v>102553</v>
      </c>
      <c r="F40" s="21">
        <v>90</v>
      </c>
      <c r="G40" s="19">
        <v>4</v>
      </c>
      <c r="H40" s="22">
        <f>G40*H6</f>
        <v>112</v>
      </c>
      <c r="I40" s="30">
        <f t="shared" si="1"/>
        <v>202</v>
      </c>
      <c r="J40" s="3"/>
      <c r="K40" s="30">
        <f>SUM('July 2013'!I40,'Aug 2013'!I40,'Sept 2013'!I40,'Oct 2013'!I40,'Nov 2013'!I40,'Dec 2013'!I40, 'Jan 2014'!I40,'Feb 2014'!I40)</f>
        <v>1776</v>
      </c>
      <c r="L40" s="3"/>
    </row>
    <row r="41" spans="1:12" ht="15" customHeight="1" x14ac:dyDescent="0.25">
      <c r="A41" s="19">
        <v>2092</v>
      </c>
      <c r="B41" s="3">
        <v>2009</v>
      </c>
      <c r="C41" s="19">
        <v>14</v>
      </c>
      <c r="D41" s="19"/>
      <c r="E41" s="20">
        <v>100181</v>
      </c>
      <c r="F41" s="21">
        <v>123</v>
      </c>
      <c r="G41" s="19">
        <v>12</v>
      </c>
      <c r="H41" s="22">
        <f>G41*H6</f>
        <v>336</v>
      </c>
      <c r="I41" s="30">
        <f t="shared" si="1"/>
        <v>459</v>
      </c>
      <c r="J41" s="3"/>
      <c r="K41" s="30">
        <f>SUM('July 2013'!I41,'Aug 2013'!I41,'Sept 2013'!I41,'Oct 2013'!I41,'Nov 2013'!I41,'Dec 2013'!I41, 'Jan 2014'!I41,'Feb 2014'!I41)</f>
        <v>1897</v>
      </c>
      <c r="L41" s="3"/>
    </row>
    <row r="42" spans="1:12" ht="15" customHeight="1" x14ac:dyDescent="0.25">
      <c r="A42" s="19">
        <v>2101</v>
      </c>
      <c r="B42" s="3">
        <v>2010</v>
      </c>
      <c r="C42" s="19">
        <v>25</v>
      </c>
      <c r="D42" s="19"/>
      <c r="E42" s="20">
        <v>107346</v>
      </c>
      <c r="F42" s="21">
        <v>269</v>
      </c>
      <c r="G42" s="19">
        <v>4</v>
      </c>
      <c r="H42" s="22">
        <f>G42*H6</f>
        <v>112</v>
      </c>
      <c r="I42" s="30">
        <f t="shared" si="1"/>
        <v>381</v>
      </c>
      <c r="J42" s="3"/>
      <c r="K42" s="30">
        <f>SUM('July 2013'!I42,'Aug 2013'!I42,'Sept 2013'!I42,'Oct 2013'!I42,'Nov 2013'!I42,'Dec 2013'!I42, 'Jan 2014'!I42,'Feb 2014'!I42)</f>
        <v>2004</v>
      </c>
      <c r="L42" s="3"/>
    </row>
    <row r="43" spans="1:12" ht="15" customHeight="1" x14ac:dyDescent="0.25">
      <c r="A43" s="19">
        <v>2102</v>
      </c>
      <c r="B43" s="3">
        <v>2010</v>
      </c>
      <c r="C43" s="19">
        <v>20</v>
      </c>
      <c r="D43" s="19"/>
      <c r="E43" s="20">
        <v>95402</v>
      </c>
      <c r="F43" s="21">
        <v>40</v>
      </c>
      <c r="G43" s="19">
        <v>4</v>
      </c>
      <c r="H43" s="22">
        <f>G43*H6</f>
        <v>112</v>
      </c>
      <c r="I43" s="30">
        <f t="shared" si="1"/>
        <v>152</v>
      </c>
      <c r="J43" s="3"/>
      <c r="K43" s="30">
        <f>SUM('July 2013'!I43,'Aug 2013'!I43,'Sept 2013'!I43,'Oct 2013'!I43,'Nov 2013'!I43,'Dec 2013'!I43, 'Jan 2014'!I43,'Feb 2014'!I43)</f>
        <v>2959</v>
      </c>
      <c r="L43" s="3"/>
    </row>
    <row r="44" spans="1:12" ht="15" customHeight="1" x14ac:dyDescent="0.25">
      <c r="A44" s="19">
        <v>2103</v>
      </c>
      <c r="B44" s="3">
        <v>2010</v>
      </c>
      <c r="C44" s="19">
        <v>2</v>
      </c>
      <c r="D44" s="19"/>
      <c r="E44" s="24"/>
      <c r="F44" s="21"/>
      <c r="G44" s="19"/>
      <c r="H44" s="22">
        <f>G44*H6</f>
        <v>0</v>
      </c>
      <c r="I44" s="30">
        <f t="shared" si="1"/>
        <v>0</v>
      </c>
      <c r="J44" s="3"/>
      <c r="K44" s="30">
        <f>SUM('July 2013'!I44,'Aug 2013'!I44,'Sept 2013'!I44,'Oct 2013'!I44,'Nov 2013'!I44,'Dec 2013'!I44, 'Jan 2014'!I44,'Feb 2014'!I44)</f>
        <v>3846</v>
      </c>
      <c r="L44" s="3"/>
    </row>
    <row r="45" spans="1:12" ht="15" customHeight="1" x14ac:dyDescent="0.25">
      <c r="A45" s="19">
        <v>2111</v>
      </c>
      <c r="B45" s="3">
        <v>2011</v>
      </c>
      <c r="C45" s="19">
        <v>7</v>
      </c>
      <c r="D45" s="19"/>
      <c r="E45" s="24"/>
      <c r="F45" s="21"/>
      <c r="G45" s="19"/>
      <c r="H45" s="22">
        <f>G45*H6</f>
        <v>0</v>
      </c>
      <c r="I45" s="30">
        <f t="shared" si="1"/>
        <v>0</v>
      </c>
      <c r="J45" s="3"/>
      <c r="K45" s="30">
        <f>SUM('July 2013'!I45,'Aug 2013'!I45,'Sept 2013'!I45,'Oct 2013'!I45,'Nov 2013'!I45,'Dec 2013'!I45, 'Jan 2014'!I45,'Feb 2014'!I45)</f>
        <v>1681</v>
      </c>
      <c r="L45" s="3"/>
    </row>
    <row r="46" spans="1:12" ht="15" customHeight="1" x14ac:dyDescent="0.25">
      <c r="A46" s="19">
        <v>2112</v>
      </c>
      <c r="B46" s="3">
        <v>2011</v>
      </c>
      <c r="C46" s="19">
        <v>8</v>
      </c>
      <c r="D46" s="19"/>
      <c r="E46" s="24">
        <v>71231</v>
      </c>
      <c r="F46" s="21">
        <v>37</v>
      </c>
      <c r="G46" s="19">
        <v>4</v>
      </c>
      <c r="H46" s="22">
        <f>G46*H6</f>
        <v>112</v>
      </c>
      <c r="I46" s="30">
        <f t="shared" si="1"/>
        <v>149</v>
      </c>
      <c r="J46" s="3"/>
      <c r="K46" s="30">
        <f>SUM('July 2013'!I46,'Aug 2013'!I46,'Sept 2013'!I46,'Oct 2013'!I46,'Nov 2013'!I46,'Dec 2013'!I46, 'Jan 2014'!I46,'Feb 2014'!I46)</f>
        <v>2251</v>
      </c>
      <c r="L46" s="3"/>
    </row>
    <row r="47" spans="1:12" ht="15" customHeight="1" x14ac:dyDescent="0.25">
      <c r="A47" s="19">
        <v>2113</v>
      </c>
      <c r="B47" s="3">
        <v>2011</v>
      </c>
      <c r="C47" s="19">
        <v>11</v>
      </c>
      <c r="D47" s="19"/>
      <c r="E47" s="24">
        <v>80889</v>
      </c>
      <c r="F47" s="21">
        <v>241</v>
      </c>
      <c r="G47" s="19">
        <v>6</v>
      </c>
      <c r="H47" s="22">
        <f>G47*H6</f>
        <v>168</v>
      </c>
      <c r="I47" s="30">
        <f t="shared" si="1"/>
        <v>409</v>
      </c>
      <c r="J47" s="3"/>
      <c r="K47" s="30">
        <f>SUM('July 2013'!I47,'Aug 2013'!I47,'Sept 2013'!I47,'Oct 2013'!I47,'Nov 2013'!I47,'Dec 2013'!I47, 'Jan 2014'!I47,'Feb 2014'!I47)</f>
        <v>2972</v>
      </c>
      <c r="L47" s="3"/>
    </row>
    <row r="48" spans="1:12" ht="15" customHeight="1" x14ac:dyDescent="0.25">
      <c r="A48" s="19">
        <v>1301</v>
      </c>
      <c r="B48" s="3">
        <v>2013</v>
      </c>
      <c r="C48" s="19">
        <v>1</v>
      </c>
      <c r="D48" s="19"/>
      <c r="E48" s="24"/>
      <c r="F48" s="21"/>
      <c r="G48" s="19"/>
      <c r="H48" s="22">
        <f>G48*H6</f>
        <v>0</v>
      </c>
      <c r="I48" s="30">
        <f t="shared" si="1"/>
        <v>0</v>
      </c>
      <c r="J48" s="3"/>
      <c r="K48" s="30">
        <f>SUM('July 2013'!I48,'Aug 2013'!I48,'Sept 2013'!I48,'Oct 2013'!I48,'Nov 2013'!I48,'Dec 2013'!I48, 'Jan 2014'!I48,'Feb 2014'!I48)</f>
        <v>2267</v>
      </c>
      <c r="L48" s="3"/>
    </row>
    <row r="49" spans="1:12" ht="15" customHeight="1" x14ac:dyDescent="0.25">
      <c r="A49" s="19">
        <v>1302</v>
      </c>
      <c r="B49" s="3">
        <v>2013</v>
      </c>
      <c r="C49" s="19">
        <v>6</v>
      </c>
      <c r="D49" s="19"/>
      <c r="E49" s="24"/>
      <c r="F49" s="21"/>
      <c r="G49" s="19"/>
      <c r="H49" s="22">
        <f>G49*H6</f>
        <v>0</v>
      </c>
      <c r="I49" s="30">
        <f t="shared" si="1"/>
        <v>0</v>
      </c>
      <c r="J49" s="3"/>
      <c r="K49" s="30">
        <f>SUM('July 2013'!I49,'Aug 2013'!I49,'Sept 2013'!I49,'Oct 2013'!I49,'Nov 2013'!I49,'Dec 2013'!I49, 'Jan 2014'!I49,'Feb 2014'!I49)</f>
        <v>1988</v>
      </c>
      <c r="L49" s="3"/>
    </row>
    <row r="50" spans="1:12" ht="15" customHeight="1" x14ac:dyDescent="0.25">
      <c r="A50" s="19">
        <v>1401</v>
      </c>
      <c r="B50" s="3">
        <v>2014</v>
      </c>
      <c r="C50" s="19">
        <v>12</v>
      </c>
      <c r="D50" s="19"/>
      <c r="E50" s="20">
        <v>24117</v>
      </c>
      <c r="F50" s="21">
        <v>235</v>
      </c>
      <c r="G50" s="19">
        <v>12</v>
      </c>
      <c r="H50" s="22">
        <f>G50*H6</f>
        <v>336</v>
      </c>
      <c r="I50" s="30">
        <f t="shared" si="1"/>
        <v>571</v>
      </c>
      <c r="J50" s="3"/>
      <c r="K50" s="30">
        <f>SUM('July 2013'!I50,'Aug 2013'!I50,'Sept 2013'!I50,'Oct 2013'!I50,'Nov 2013'!I50,'Dec 2013'!I50, 'Jan 2014'!I50,'Feb 2014'!I50)</f>
        <v>1604</v>
      </c>
      <c r="L50" s="3"/>
    </row>
    <row r="51" spans="1:12" ht="15" customHeight="1" x14ac:dyDescent="0.25">
      <c r="A51" s="19">
        <v>1402</v>
      </c>
      <c r="B51" s="3">
        <v>2014</v>
      </c>
      <c r="C51" s="19">
        <v>15</v>
      </c>
      <c r="D51" s="19"/>
      <c r="E51" s="20">
        <v>17624</v>
      </c>
      <c r="F51" s="21">
        <v>18</v>
      </c>
      <c r="G51" s="19">
        <v>4</v>
      </c>
      <c r="H51" s="22">
        <f>G51*H6</f>
        <v>112</v>
      </c>
      <c r="I51" s="30">
        <f t="shared" si="1"/>
        <v>130</v>
      </c>
      <c r="J51" s="3"/>
      <c r="K51" s="30">
        <f>SUM('July 2013'!I51,'Aug 2013'!I51,'Sept 2013'!I51,'Oct 2013'!I51,'Nov 2013'!I51,'Dec 2013'!I51, 'Jan 2014'!I51,'Feb 2014'!I51)</f>
        <v>963</v>
      </c>
      <c r="L51" s="3"/>
    </row>
    <row r="52" spans="1:12" ht="15" customHeight="1" x14ac:dyDescent="0.25">
      <c r="A52" s="19">
        <v>1403</v>
      </c>
      <c r="B52" s="3">
        <v>2014</v>
      </c>
      <c r="C52" s="19">
        <v>10</v>
      </c>
      <c r="D52" s="19"/>
      <c r="E52" s="20">
        <v>18551</v>
      </c>
      <c r="F52" s="21">
        <v>17</v>
      </c>
      <c r="G52" s="19">
        <v>4</v>
      </c>
      <c r="H52" s="22">
        <f>G52*H6</f>
        <v>112</v>
      </c>
      <c r="I52" s="30">
        <f t="shared" si="1"/>
        <v>129</v>
      </c>
      <c r="J52" s="3"/>
      <c r="K52" s="30">
        <f>SUM('July 2013'!I52,'Aug 2013'!I52,'Sept 2013'!I52,'Oct 2013'!I52,'Nov 2013'!I52,'Dec 2013'!I52, 'Jan 2014'!I52,'Feb 2014'!I52)</f>
        <v>991</v>
      </c>
      <c r="L52" s="3"/>
    </row>
    <row r="53" spans="1:12" ht="15" customHeight="1" x14ac:dyDescent="0.25">
      <c r="A53" s="19">
        <v>1404</v>
      </c>
      <c r="B53" s="3">
        <v>2014</v>
      </c>
      <c r="C53" s="19">
        <v>3</v>
      </c>
      <c r="D53" s="19"/>
      <c r="E53" s="20">
        <v>15664</v>
      </c>
      <c r="F53" s="21">
        <v>62</v>
      </c>
      <c r="G53" s="19">
        <v>4</v>
      </c>
      <c r="H53" s="22">
        <f>G53*H6</f>
        <v>112</v>
      </c>
      <c r="I53" s="30">
        <f t="shared" si="1"/>
        <v>174</v>
      </c>
      <c r="J53" s="3"/>
      <c r="K53" s="30">
        <f>SUM('July 2013'!I53,'Aug 2013'!I53,'Sept 2013'!I53,'Oct 2013'!I53,'Nov 2013'!I53,'Dec 2013'!I53, 'Jan 2014'!I53,'Feb 2014'!I53)</f>
        <v>1036</v>
      </c>
      <c r="L53" s="3"/>
    </row>
    <row r="54" spans="1:12" ht="15" customHeight="1" x14ac:dyDescent="0.25">
      <c r="A54" s="19">
        <v>1405</v>
      </c>
      <c r="B54" s="3">
        <v>2014</v>
      </c>
      <c r="C54" s="19">
        <v>16</v>
      </c>
      <c r="D54" s="19"/>
      <c r="E54" s="20">
        <v>22221</v>
      </c>
      <c r="F54" s="21">
        <v>135</v>
      </c>
      <c r="G54" s="19">
        <v>10</v>
      </c>
      <c r="H54" s="22">
        <f>G54*H6</f>
        <v>280</v>
      </c>
      <c r="I54" s="30">
        <f t="shared" si="1"/>
        <v>415</v>
      </c>
      <c r="J54" s="3"/>
      <c r="K54" s="30">
        <f>SUM('July 2013'!I54,'Aug 2013'!I54,'Sept 2013'!I54,'Oct 2013'!I54,'Nov 2013'!I54,'Dec 2013'!I54, 'Jan 2014'!I54,'Feb 2014'!I54)</f>
        <v>1288</v>
      </c>
      <c r="L54" s="3"/>
    </row>
    <row r="55" spans="1:12" ht="15" customHeight="1" x14ac:dyDescent="0.25">
      <c r="A55" s="19" t="s">
        <v>12</v>
      </c>
      <c r="B55" s="3">
        <v>1997</v>
      </c>
      <c r="C55" s="19"/>
      <c r="D55" s="19"/>
      <c r="E55" s="20"/>
      <c r="F55" s="21"/>
      <c r="G55" s="19"/>
      <c r="H55" s="22">
        <f>G55*H6</f>
        <v>0</v>
      </c>
      <c r="I55" s="30">
        <f t="shared" si="1"/>
        <v>0</v>
      </c>
      <c r="J55" s="3"/>
      <c r="K55" s="30">
        <f>SUM('July 2013'!I55,'Aug 2013'!I55,'Sept 2013'!I55,'Oct 2013'!I55,'Nov 2013'!I55,'Dec 2013'!I55, 'Jan 2014'!I55,'Feb 2014'!I55)</f>
        <v>1263.6199999999999</v>
      </c>
      <c r="L55" s="3"/>
    </row>
    <row r="56" spans="1:12" ht="15" customHeight="1" x14ac:dyDescent="0.25">
      <c r="A56" s="19" t="s">
        <v>13</v>
      </c>
      <c r="B56" s="3">
        <v>2005</v>
      </c>
      <c r="C56" s="19"/>
      <c r="D56" s="19"/>
      <c r="E56" s="20"/>
      <c r="F56" s="21"/>
      <c r="G56" s="19"/>
      <c r="H56" s="22">
        <f>G56*H6</f>
        <v>0</v>
      </c>
      <c r="I56" s="30">
        <f t="shared" si="1"/>
        <v>0</v>
      </c>
      <c r="J56" s="3"/>
      <c r="K56" s="30">
        <f>SUM('July 2013'!I56,'Aug 2013'!I56,'Sept 2013'!I56,'Oct 2013'!I56,'Nov 2013'!I56,'Dec 2013'!I56, 'Jan 2014'!I56,'Feb 2014'!I56)</f>
        <v>1042</v>
      </c>
      <c r="L56" s="3"/>
    </row>
    <row r="57" spans="1:12" ht="15" customHeight="1" x14ac:dyDescent="0.25">
      <c r="A57" s="19" t="s">
        <v>14</v>
      </c>
      <c r="B57" s="3">
        <v>2003</v>
      </c>
      <c r="C57" s="19"/>
      <c r="D57" s="19"/>
      <c r="E57" s="20"/>
      <c r="F57" s="21"/>
      <c r="G57" s="19"/>
      <c r="H57" s="22">
        <f>G57*H6</f>
        <v>0</v>
      </c>
      <c r="I57" s="30">
        <f t="shared" si="1"/>
        <v>0</v>
      </c>
      <c r="J57" s="3"/>
      <c r="K57" s="30">
        <f>SUM('July 2013'!I57,'Aug 2013'!I57,'Sept 2013'!I57,'Oct 2013'!I57,'Nov 2013'!I57,'Dec 2013'!I57, 'Jan 2014'!I57,'Feb 2014'!I57)</f>
        <v>673.5</v>
      </c>
      <c r="L57" s="3"/>
    </row>
    <row r="58" spans="1:12" ht="15" customHeight="1" x14ac:dyDescent="0.25">
      <c r="A58" s="3"/>
      <c r="B58" s="3"/>
      <c r="C58" s="3"/>
      <c r="D58" s="3" t="s">
        <v>67</v>
      </c>
      <c r="E58" s="3"/>
      <c r="F58" s="25">
        <f>SUM(F8:F57)</f>
        <v>9525</v>
      </c>
      <c r="G58" s="25">
        <f>SUM(G8:G57)</f>
        <v>154</v>
      </c>
      <c r="H58" s="25">
        <f t="shared" ref="H58:L58" si="2">SUM(H8:H57)</f>
        <v>4312</v>
      </c>
      <c r="I58" s="25">
        <f t="shared" si="2"/>
        <v>13837</v>
      </c>
      <c r="J58" s="25">
        <f t="shared" si="2"/>
        <v>0</v>
      </c>
      <c r="K58" s="25">
        <f t="shared" si="2"/>
        <v>82459.59</v>
      </c>
      <c r="L58" s="25">
        <f t="shared" si="2"/>
        <v>0</v>
      </c>
    </row>
    <row r="62" spans="1:12" ht="19.5" thickBot="1" x14ac:dyDescent="0.35">
      <c r="F62" s="7" t="s">
        <v>68</v>
      </c>
      <c r="G62" s="5"/>
      <c r="H62" s="5"/>
      <c r="I62" s="5"/>
      <c r="J62" s="5"/>
      <c r="K62" s="5"/>
    </row>
    <row r="63" spans="1:12" ht="15.75" thickTop="1" x14ac:dyDescent="0.25">
      <c r="G63" t="s">
        <v>70</v>
      </c>
      <c r="L63" s="35">
        <v>41324</v>
      </c>
    </row>
    <row r="64" spans="1:12" x14ac:dyDescent="0.25">
      <c r="G64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A5CC6D0E4564B8E833C031E89471C" ma:contentTypeVersion="0" ma:contentTypeDescription="Create a new document." ma:contentTypeScope="" ma:versionID="5e1a2a160e465f9f0e67d3d69c8045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4d8a552333f8e6acafc4bbd9b4e889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EC010-A6A2-4317-9E68-1C050FBB2EDC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536C65E-50C4-42A0-821E-A70EF6A3C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2013</vt:lpstr>
      <vt:lpstr>Aug 2013</vt:lpstr>
      <vt:lpstr>Sept 2013</vt:lpstr>
      <vt:lpstr>Oct 2013</vt:lpstr>
      <vt:lpstr>Nov 2013</vt:lpstr>
      <vt:lpstr>Dec 2013</vt:lpstr>
      <vt:lpstr>Jan 2014</vt:lpstr>
      <vt:lpstr>Feb 2014</vt:lpstr>
      <vt:lpstr>March 2014</vt:lpstr>
      <vt:lpstr>Apr 2014</vt:lpstr>
      <vt:lpstr>May 2014</vt:lpstr>
      <vt:lpstr>June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Beaverson</dc:creator>
  <cp:lastModifiedBy>Barlow, Michelle</cp:lastModifiedBy>
  <cp:lastPrinted>2014-03-19T12:31:25Z</cp:lastPrinted>
  <dcterms:created xsi:type="dcterms:W3CDTF">2013-07-17T03:02:03Z</dcterms:created>
  <dcterms:modified xsi:type="dcterms:W3CDTF">2014-03-19T12:32:57Z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  <property fmtid="{D5CDD505-2E9C-101B-9397-08002B2CF9AE}" pid="3" name="IsMyDocuments">
    <vt:bool>true</vt:bool>
  </property>
</Properties>
</file>